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n\OneDrive\Fishing\Baker Data\"/>
    </mc:Choice>
  </mc:AlternateContent>
  <bookViews>
    <workbookView xWindow="1725" yWindow="-15" windowWidth="15480" windowHeight="7620" tabRatio="621"/>
  </bookViews>
  <sheets>
    <sheet name="11-12 season totals" sheetId="13" r:id="rId1"/>
    <sheet name="June" sheetId="1" r:id="rId2"/>
    <sheet name="July" sheetId="2" r:id="rId3"/>
    <sheet name="Aug" sheetId="3" r:id="rId4"/>
    <sheet name="Sept" sheetId="4" r:id="rId5"/>
    <sheet name="Oct" sheetId="5" r:id="rId6"/>
    <sheet name="Nov" sheetId="6" r:id="rId7"/>
    <sheet name="Dec" sheetId="7" r:id="rId8"/>
    <sheet name="Jan" sheetId="8" r:id="rId9"/>
    <sheet name="Feb" sheetId="9" r:id="rId10"/>
    <sheet name="March" sheetId="10" r:id="rId11"/>
    <sheet name="April" sheetId="11" r:id="rId12"/>
    <sheet name="May" sheetId="12" r:id="rId13"/>
  </sheets>
  <calcPr calcId="171027"/>
</workbook>
</file>

<file path=xl/calcChain.xml><?xml version="1.0" encoding="utf-8"?>
<calcChain xmlns="http://schemas.openxmlformats.org/spreadsheetml/2006/main">
  <c r="D32" i="9" l="1"/>
  <c r="B32" i="9" s="1"/>
  <c r="D26" i="9"/>
  <c r="Q32" i="9"/>
  <c r="AA32" i="9"/>
  <c r="Q30" i="9"/>
  <c r="BK32" i="9"/>
  <c r="BG32" i="9"/>
  <c r="BA32" i="9"/>
  <c r="AW32" i="9"/>
  <c r="AS32" i="9"/>
  <c r="AL30" i="9"/>
  <c r="AL32" i="9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5" i="7"/>
  <c r="BA8" i="8"/>
  <c r="BA10" i="8"/>
  <c r="BA24" i="8"/>
  <c r="BA7" i="9"/>
  <c r="BF7" i="9" s="1"/>
  <c r="BA6" i="9"/>
  <c r="BF5" i="9"/>
  <c r="BF6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3" i="9"/>
  <c r="AA6" i="3"/>
  <c r="AI5" i="9"/>
  <c r="AI6" i="9" s="1"/>
  <c r="AI7" i="9" s="1"/>
  <c r="AI8" i="9" s="1"/>
  <c r="AI9" i="9" s="1"/>
  <c r="AI10" i="9" s="1"/>
  <c r="AI11" i="9" s="1"/>
  <c r="AI12" i="9" s="1"/>
  <c r="AI13" i="9" s="1"/>
  <c r="AI14" i="9" s="1"/>
  <c r="AI15" i="9" s="1"/>
  <c r="AI16" i="9" s="1"/>
  <c r="AI17" i="9" s="1"/>
  <c r="AI18" i="9" s="1"/>
  <c r="AI19" i="9" s="1"/>
  <c r="AI20" i="9" s="1"/>
  <c r="AI21" i="9" s="1"/>
  <c r="AI22" i="9" s="1"/>
  <c r="AI23" i="9" s="1"/>
  <c r="AI24" i="9" s="1"/>
  <c r="AI25" i="9" s="1"/>
  <c r="AI26" i="9" s="1"/>
  <c r="AI27" i="9" s="1"/>
  <c r="AI28" i="9" s="1"/>
  <c r="AI29" i="9" s="1"/>
  <c r="AI30" i="9" s="1"/>
  <c r="AI31" i="9" s="1"/>
  <c r="AA6" i="9"/>
  <c r="AA7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3" i="9"/>
  <c r="S36" i="5"/>
  <c r="U13" i="13"/>
  <c r="S35" i="6"/>
  <c r="U15" i="13" s="1"/>
  <c r="S34" i="9"/>
  <c r="U21" i="13"/>
  <c r="R35" i="6"/>
  <c r="T15" i="13" s="1"/>
  <c r="R36" i="5"/>
  <c r="T13" i="13"/>
  <c r="T36" i="12"/>
  <c r="U27" i="13" s="1"/>
  <c r="S35" i="11"/>
  <c r="U25" i="13" s="1"/>
  <c r="S36" i="10"/>
  <c r="U23" i="13" s="1"/>
  <c r="S36" i="8"/>
  <c r="U19" i="13"/>
  <c r="S36" i="7"/>
  <c r="U17" i="13" s="1"/>
  <c r="S35" i="4"/>
  <c r="U11" i="13" s="1"/>
  <c r="S36" i="3"/>
  <c r="U9" i="13" s="1"/>
  <c r="S36" i="2"/>
  <c r="U7" i="13"/>
  <c r="S35" i="1"/>
  <c r="U5" i="13" s="1"/>
  <c r="Q34" i="11"/>
  <c r="Q32" i="10"/>
  <c r="Q14" i="9"/>
  <c r="Q10" i="9"/>
  <c r="Z5" i="9"/>
  <c r="Q6" i="9"/>
  <c r="Z6" i="9" s="1"/>
  <c r="Z7" i="9" s="1"/>
  <c r="Z8" i="9" s="1"/>
  <c r="Z9" i="9" s="1"/>
  <c r="Z10" i="9" s="1"/>
  <c r="Z11" i="9" s="1"/>
  <c r="Z12" i="9" s="1"/>
  <c r="Q7" i="9"/>
  <c r="Q8" i="9"/>
  <c r="Q9" i="9"/>
  <c r="Q11" i="9"/>
  <c r="Q12" i="9"/>
  <c r="Q13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1" i="9"/>
  <c r="Q33" i="9"/>
  <c r="Q27" i="7"/>
  <c r="Q32" i="2"/>
  <c r="Q5" i="2"/>
  <c r="Q5" i="4"/>
  <c r="T35" i="4"/>
  <c r="T36" i="3"/>
  <c r="T35" i="1"/>
  <c r="T35" i="6"/>
  <c r="T36" i="7"/>
  <c r="T34" i="9"/>
  <c r="T35" i="11"/>
  <c r="BG25" i="5"/>
  <c r="BJ5" i="5"/>
  <c r="Z5" i="5"/>
  <c r="AQ5" i="5"/>
  <c r="AQ6" i="5" s="1"/>
  <c r="AQ7" i="5" s="1"/>
  <c r="AQ8" i="5" s="1"/>
  <c r="AQ9" i="5" s="1"/>
  <c r="AQ10" i="5" s="1"/>
  <c r="AQ11" i="5" s="1"/>
  <c r="AQ12" i="5" s="1"/>
  <c r="AQ13" i="5" s="1"/>
  <c r="AQ14" i="5" s="1"/>
  <c r="AQ15" i="5" s="1"/>
  <c r="AQ16" i="5" s="1"/>
  <c r="AQ17" i="5" s="1"/>
  <c r="AQ18" i="5" s="1"/>
  <c r="AQ19" i="5" s="1"/>
  <c r="AQ20" i="5" s="1"/>
  <c r="AQ21" i="5" s="1"/>
  <c r="AQ22" i="5" s="1"/>
  <c r="AQ23" i="5" s="1"/>
  <c r="BF5" i="5"/>
  <c r="AG37" i="4"/>
  <c r="AG38" i="5" s="1"/>
  <c r="AG37" i="6" s="1"/>
  <c r="AF36" i="7"/>
  <c r="AF35" i="6"/>
  <c r="AG36" i="4"/>
  <c r="AG37" i="5"/>
  <c r="AG36" i="6" s="1"/>
  <c r="AG37" i="7" s="1"/>
  <c r="AG35" i="6"/>
  <c r="V35" i="1"/>
  <c r="X5" i="13" s="1"/>
  <c r="V36" i="2"/>
  <c r="X7" i="13" s="1"/>
  <c r="V36" i="3"/>
  <c r="X9" i="13" s="1"/>
  <c r="V35" i="4"/>
  <c r="X11" i="13"/>
  <c r="V36" i="5"/>
  <c r="X13" i="13" s="1"/>
  <c r="V35" i="6"/>
  <c r="X15" i="13" s="1"/>
  <c r="V36" i="7"/>
  <c r="X17" i="13" s="1"/>
  <c r="V36" i="8"/>
  <c r="X19" i="13"/>
  <c r="V34" i="9"/>
  <c r="X21" i="13" s="1"/>
  <c r="V36" i="10"/>
  <c r="X23" i="13" s="1"/>
  <c r="V35" i="11"/>
  <c r="X25" i="13" s="1"/>
  <c r="W36" i="12"/>
  <c r="X27" i="13"/>
  <c r="U34" i="9"/>
  <c r="W21" i="13" s="1"/>
  <c r="U35" i="4"/>
  <c r="W11" i="13" s="1"/>
  <c r="U36" i="5"/>
  <c r="W13" i="13" s="1"/>
  <c r="U35" i="1"/>
  <c r="W5" i="13" s="1"/>
  <c r="U36" i="3"/>
  <c r="W9" i="13" s="1"/>
  <c r="U35" i="6"/>
  <c r="W15" i="13" s="1"/>
  <c r="U36" i="7"/>
  <c r="W17" i="13" s="1"/>
  <c r="U35" i="11"/>
  <c r="W25" i="13" s="1"/>
  <c r="V36" i="12"/>
  <c r="W27" i="13" s="1"/>
  <c r="Q5" i="1"/>
  <c r="R5" i="12"/>
  <c r="AA5" i="12"/>
  <c r="Z5" i="4"/>
  <c r="Q6" i="4"/>
  <c r="Z6" i="4" s="1"/>
  <c r="Z7" i="4" s="1"/>
  <c r="Q7" i="4"/>
  <c r="E36" i="3"/>
  <c r="H36" i="3"/>
  <c r="H9" i="13"/>
  <c r="BE36" i="10"/>
  <c r="BB36" i="10"/>
  <c r="AY36" i="10"/>
  <c r="AU36" i="10"/>
  <c r="AN36" i="10"/>
  <c r="AB36" i="10"/>
  <c r="O36" i="10"/>
  <c r="Y36" i="10"/>
  <c r="X36" i="10"/>
  <c r="W36" i="10"/>
  <c r="U36" i="10"/>
  <c r="W23" i="13"/>
  <c r="T36" i="10"/>
  <c r="R36" i="10"/>
  <c r="N36" i="10"/>
  <c r="M36" i="10"/>
  <c r="L36" i="10"/>
  <c r="K36" i="10"/>
  <c r="J36" i="10"/>
  <c r="I36" i="10"/>
  <c r="H36" i="10"/>
  <c r="G36" i="10"/>
  <c r="F36" i="10"/>
  <c r="E36" i="10"/>
  <c r="F36" i="3"/>
  <c r="F9" i="13" s="1"/>
  <c r="F35" i="4"/>
  <c r="F11" i="13"/>
  <c r="F35" i="1"/>
  <c r="F5" i="13" s="1"/>
  <c r="G36" i="3"/>
  <c r="G9" i="13"/>
  <c r="G35" i="4"/>
  <c r="G11" i="13" s="1"/>
  <c r="G35" i="1"/>
  <c r="G5" i="13"/>
  <c r="I36" i="3"/>
  <c r="I9" i="13" s="1"/>
  <c r="I35" i="4"/>
  <c r="I11" i="13"/>
  <c r="I35" i="1"/>
  <c r="I5" i="13" s="1"/>
  <c r="J36" i="3"/>
  <c r="J9" i="13"/>
  <c r="J35" i="4"/>
  <c r="J11" i="13" s="1"/>
  <c r="J35" i="1"/>
  <c r="J5" i="13"/>
  <c r="H35" i="4"/>
  <c r="H11" i="13" s="1"/>
  <c r="H35" i="1"/>
  <c r="H5" i="13"/>
  <c r="E9" i="13"/>
  <c r="E35" i="4"/>
  <c r="E11" i="13"/>
  <c r="E35" i="1"/>
  <c r="E5" i="13" s="1"/>
  <c r="E36" i="5"/>
  <c r="E13" i="13"/>
  <c r="E35" i="6"/>
  <c r="E15" i="13" s="1"/>
  <c r="E36" i="7"/>
  <c r="E17" i="13" s="1"/>
  <c r="K36" i="3"/>
  <c r="K9" i="13" s="1"/>
  <c r="K35" i="4"/>
  <c r="K11" i="13"/>
  <c r="K35" i="1"/>
  <c r="K5" i="13" s="1"/>
  <c r="L36" i="3"/>
  <c r="L9" i="13" s="1"/>
  <c r="L35" i="4"/>
  <c r="L11" i="13" s="1"/>
  <c r="L35" i="1"/>
  <c r="L5" i="13"/>
  <c r="M36" i="3"/>
  <c r="M9" i="13" s="1"/>
  <c r="M35" i="4"/>
  <c r="M11" i="13" s="1"/>
  <c r="M35" i="1"/>
  <c r="M5" i="13" s="1"/>
  <c r="N36" i="3"/>
  <c r="N9" i="13"/>
  <c r="N35" i="4"/>
  <c r="N11" i="13" s="1"/>
  <c r="N35" i="1"/>
  <c r="N5" i="13" s="1"/>
  <c r="N30" i="13" s="1"/>
  <c r="O36" i="3"/>
  <c r="O9" i="13"/>
  <c r="O35" i="4"/>
  <c r="O11" i="13"/>
  <c r="O35" i="1"/>
  <c r="O5" i="13"/>
  <c r="BG34" i="3"/>
  <c r="BG17" i="3"/>
  <c r="BG5" i="3"/>
  <c r="BG35" i="3"/>
  <c r="BG33" i="3"/>
  <c r="BG32" i="3"/>
  <c r="BG31" i="3"/>
  <c r="BG30" i="3"/>
  <c r="BG29" i="3"/>
  <c r="BG28" i="3"/>
  <c r="BG27" i="3"/>
  <c r="BG26" i="3"/>
  <c r="BG25" i="3"/>
  <c r="BG24" i="3"/>
  <c r="BG23" i="3"/>
  <c r="BG22" i="3"/>
  <c r="BG21" i="3"/>
  <c r="BG20" i="3"/>
  <c r="BG19" i="3"/>
  <c r="BG18" i="3"/>
  <c r="BG16" i="3"/>
  <c r="BG15" i="3"/>
  <c r="BG14" i="3"/>
  <c r="BG13" i="3"/>
  <c r="BG12" i="3"/>
  <c r="BG11" i="3"/>
  <c r="BG10" i="3"/>
  <c r="BG9" i="3"/>
  <c r="BG8" i="3"/>
  <c r="BG7" i="3"/>
  <c r="BG6" i="3"/>
  <c r="D6" i="3"/>
  <c r="P5" i="3"/>
  <c r="P6" i="3"/>
  <c r="P7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BM36" i="3"/>
  <c r="BL36" i="3"/>
  <c r="BI36" i="3"/>
  <c r="BH36" i="3"/>
  <c r="BE36" i="3"/>
  <c r="BD36" i="3"/>
  <c r="BC36" i="3"/>
  <c r="BB36" i="3"/>
  <c r="AY36" i="3"/>
  <c r="AX36" i="3"/>
  <c r="AU36" i="3"/>
  <c r="AT36" i="3"/>
  <c r="AP36" i="3"/>
  <c r="AO36" i="3"/>
  <c r="AN36" i="3"/>
  <c r="AM36" i="3"/>
  <c r="AH36" i="3"/>
  <c r="AG36" i="3"/>
  <c r="AF36" i="3"/>
  <c r="AE36" i="3"/>
  <c r="AD36" i="3"/>
  <c r="AC36" i="3"/>
  <c r="AB36" i="3"/>
  <c r="Y36" i="3"/>
  <c r="X36" i="3"/>
  <c r="W36" i="3"/>
  <c r="R36" i="3"/>
  <c r="T9" i="13" s="1"/>
  <c r="BM36" i="2"/>
  <c r="BI36" i="2"/>
  <c r="Q6" i="2"/>
  <c r="Z5" i="2"/>
  <c r="Z6" i="2"/>
  <c r="Z7" i="2" s="1"/>
  <c r="Q7" i="2"/>
  <c r="Q8" i="2"/>
  <c r="Z8" i="2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AB7" i="13" s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3" i="2"/>
  <c r="Q34" i="2"/>
  <c r="Q35" i="2"/>
  <c r="Y36" i="2"/>
  <c r="X36" i="2"/>
  <c r="W36" i="2"/>
  <c r="U36" i="2"/>
  <c r="W7" i="13" s="1"/>
  <c r="T36" i="2"/>
  <c r="R36" i="2"/>
  <c r="T7" i="13" s="1"/>
  <c r="M36" i="2"/>
  <c r="M7" i="13" s="1"/>
  <c r="L36" i="2"/>
  <c r="L7" i="13" s="1"/>
  <c r="O36" i="2"/>
  <c r="O7" i="13" s="1"/>
  <c r="O30" i="13" s="1"/>
  <c r="N36" i="2"/>
  <c r="N7" i="13"/>
  <c r="E36" i="2"/>
  <c r="E7" i="13" s="1"/>
  <c r="F36" i="2"/>
  <c r="F7" i="13" s="1"/>
  <c r="G36" i="2"/>
  <c r="G7" i="13" s="1"/>
  <c r="H36" i="2"/>
  <c r="H7" i="13"/>
  <c r="I36" i="2"/>
  <c r="I7" i="13" s="1"/>
  <c r="J36" i="2"/>
  <c r="J7" i="13" s="1"/>
  <c r="K36" i="2"/>
  <c r="K7" i="13"/>
  <c r="D34" i="11"/>
  <c r="B34" i="11" s="1"/>
  <c r="AA34" i="11"/>
  <c r="AL34" i="11"/>
  <c r="BG34" i="11"/>
  <c r="BK34" i="11"/>
  <c r="H36" i="12"/>
  <c r="L36" i="5"/>
  <c r="L13" i="13" s="1"/>
  <c r="M36" i="5"/>
  <c r="M13" i="13" s="1"/>
  <c r="N36" i="5"/>
  <c r="N13" i="13" s="1"/>
  <c r="BK35" i="8"/>
  <c r="BK34" i="8"/>
  <c r="BK33" i="8"/>
  <c r="BK32" i="8"/>
  <c r="BK31" i="8"/>
  <c r="BK30" i="8"/>
  <c r="BK29" i="8"/>
  <c r="BK28" i="8"/>
  <c r="BK27" i="8"/>
  <c r="BK26" i="8"/>
  <c r="BK25" i="8"/>
  <c r="BK24" i="8"/>
  <c r="BK23" i="8"/>
  <c r="BK22" i="8"/>
  <c r="BK21" i="8"/>
  <c r="BK20" i="8"/>
  <c r="BK19" i="8"/>
  <c r="BK18" i="8"/>
  <c r="BK17" i="8"/>
  <c r="BK16" i="8"/>
  <c r="BK15" i="8"/>
  <c r="BK14" i="8"/>
  <c r="BK13" i="8"/>
  <c r="BK12" i="8"/>
  <c r="BK11" i="8"/>
  <c r="BK10" i="8"/>
  <c r="BK9" i="8"/>
  <c r="BK8" i="8"/>
  <c r="BK7" i="8"/>
  <c r="BK6" i="8"/>
  <c r="BK5" i="8"/>
  <c r="D6" i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5" i="13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AA29" i="1"/>
  <c r="AI5" i="1"/>
  <c r="AI6" i="1" s="1"/>
  <c r="AI7" i="1" s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L9" i="1"/>
  <c r="AQ5" i="1"/>
  <c r="AQ6" i="1" s="1"/>
  <c r="AQ7" i="1" s="1"/>
  <c r="AQ8" i="1" s="1"/>
  <c r="AQ9" i="1" s="1"/>
  <c r="AL6" i="1"/>
  <c r="AL7" i="1"/>
  <c r="AL8" i="1"/>
  <c r="AQ10" i="1"/>
  <c r="AQ11" i="1" s="1"/>
  <c r="AQ12" i="1" s="1"/>
  <c r="AQ13" i="1" s="1"/>
  <c r="AQ14" i="1" s="1"/>
  <c r="AQ15" i="1" s="1"/>
  <c r="AQ16" i="1" s="1"/>
  <c r="AQ17" i="1" s="1"/>
  <c r="AQ18" i="1" s="1"/>
  <c r="AQ19" i="1" s="1"/>
  <c r="AQ20" i="1" s="1"/>
  <c r="AQ21" i="1" s="1"/>
  <c r="AQ22" i="1" s="1"/>
  <c r="AQ23" i="1" s="1"/>
  <c r="AQ24" i="1" s="1"/>
  <c r="AQ25" i="1" s="1"/>
  <c r="AQ26" i="1" s="1"/>
  <c r="AQ27" i="1" s="1"/>
  <c r="AQ28" i="1" s="1"/>
  <c r="AQ29" i="1" s="1"/>
  <c r="AQ30" i="1" s="1"/>
  <c r="AQ31" i="1" s="1"/>
  <c r="AQ32" i="1" s="1"/>
  <c r="AQ33" i="1" s="1"/>
  <c r="AQ34" i="1" s="1"/>
  <c r="AQ35" i="1" s="1"/>
  <c r="AS5" i="13" s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BA13" i="1"/>
  <c r="BA12" i="1"/>
  <c r="BA11" i="1"/>
  <c r="BA10" i="1"/>
  <c r="BA9" i="1"/>
  <c r="BA8" i="1"/>
  <c r="BA7" i="1"/>
  <c r="BA6" i="1"/>
  <c r="BF6" i="1" s="1"/>
  <c r="BF5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G29" i="1"/>
  <c r="BG28" i="1"/>
  <c r="BG27" i="1"/>
  <c r="BG26" i="1"/>
  <c r="BG25" i="1"/>
  <c r="BG24" i="1"/>
  <c r="BG23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J7" i="1" s="1"/>
  <c r="BJ8" i="1" s="1"/>
  <c r="BJ9" i="1" s="1"/>
  <c r="BG6" i="1"/>
  <c r="BJ6" i="1" s="1"/>
  <c r="BJ5" i="1"/>
  <c r="BG30" i="1"/>
  <c r="BG31" i="1"/>
  <c r="BG32" i="1"/>
  <c r="BG33" i="1"/>
  <c r="BG34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N8" i="1" s="1"/>
  <c r="BN9" i="1" s="1"/>
  <c r="BN10" i="1" s="1"/>
  <c r="BN11" i="1" s="1"/>
  <c r="BK7" i="1"/>
  <c r="BK6" i="1"/>
  <c r="BN5" i="1"/>
  <c r="BN6" i="1"/>
  <c r="BN7" i="1" s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Z5" i="1"/>
  <c r="Z6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V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Z5" i="1"/>
  <c r="AZ6" i="1" s="1"/>
  <c r="AZ7" i="1" s="1"/>
  <c r="P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AB16" i="2"/>
  <c r="AB8" i="2"/>
  <c r="AJ5" i="2"/>
  <c r="AJ6" i="2" s="1"/>
  <c r="AJ7" i="2" s="1"/>
  <c r="AJ8" i="2" s="1"/>
  <c r="AJ9" i="2" s="1"/>
  <c r="AB6" i="2"/>
  <c r="AB7" i="2"/>
  <c r="AB9" i="2"/>
  <c r="AB10" i="2"/>
  <c r="AB11" i="2"/>
  <c r="AB12" i="2"/>
  <c r="AB13" i="2"/>
  <c r="AB14" i="2"/>
  <c r="AB15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G5" i="2"/>
  <c r="BG6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K6" i="2" s="1"/>
  <c r="BK7" i="2" s="1"/>
  <c r="BK8" i="2" s="1"/>
  <c r="BK9" i="2" s="1"/>
  <c r="BK10" i="2" s="1"/>
  <c r="BK5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AR5" i="2"/>
  <c r="AR6" i="2" s="1"/>
  <c r="AR7" i="2" s="1"/>
  <c r="AR8" i="2" s="1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S7" i="13" s="1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W5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BA6" i="2" s="1"/>
  <c r="BA5" i="2"/>
  <c r="BA7" i="2"/>
  <c r="BA8" i="2" s="1"/>
  <c r="BL35" i="2"/>
  <c r="BL34" i="2"/>
  <c r="BL33" i="2"/>
  <c r="BL32" i="2"/>
  <c r="BL31" i="2"/>
  <c r="BL30" i="2"/>
  <c r="BL29" i="2"/>
  <c r="BL28" i="2"/>
  <c r="BL27" i="2"/>
  <c r="BL26" i="2"/>
  <c r="BL25" i="2"/>
  <c r="BL24" i="2"/>
  <c r="BL23" i="2"/>
  <c r="BL22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O8" i="2" s="1"/>
  <c r="BO9" i="2" s="1"/>
  <c r="BO10" i="2" s="1"/>
  <c r="BL7" i="2"/>
  <c r="BL6" i="2"/>
  <c r="BO5" i="2"/>
  <c r="BO6" i="2"/>
  <c r="BO7" i="2" s="1"/>
  <c r="BJ5" i="3"/>
  <c r="BJ6" i="3"/>
  <c r="BJ7" i="3" s="1"/>
  <c r="BJ8" i="3"/>
  <c r="BJ9" i="3" s="1"/>
  <c r="BJ10" i="3" s="1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F10" i="3" s="1"/>
  <c r="BF11" i="3" s="1"/>
  <c r="BF12" i="3" s="1"/>
  <c r="BF13" i="3" s="1"/>
  <c r="BA9" i="3"/>
  <c r="BA8" i="3"/>
  <c r="BA7" i="3"/>
  <c r="BF7" i="3" s="1"/>
  <c r="BF8" i="3" s="1"/>
  <c r="BF9" i="3" s="1"/>
  <c r="BA6" i="3"/>
  <c r="BF6" i="3" s="1"/>
  <c r="BF5" i="3"/>
  <c r="AA21" i="3"/>
  <c r="AI5" i="3"/>
  <c r="AI6" i="3" s="1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Q23" i="3"/>
  <c r="Z5" i="3"/>
  <c r="Q6" i="3"/>
  <c r="Z6" i="3" s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1" i="3"/>
  <c r="Q32" i="3"/>
  <c r="Q33" i="3"/>
  <c r="Q34" i="3"/>
  <c r="Q35" i="3"/>
  <c r="AQ5" i="3"/>
  <c r="AL6" i="3"/>
  <c r="AQ6" i="3" s="1"/>
  <c r="AQ7" i="3" s="1"/>
  <c r="AQ8" i="3" s="1"/>
  <c r="AQ9" i="3" s="1"/>
  <c r="AQ10" i="3" s="1"/>
  <c r="AQ11" i="3" s="1"/>
  <c r="AQ12" i="3" s="1"/>
  <c r="AQ13" i="3" s="1"/>
  <c r="AQ14" i="3" s="1"/>
  <c r="AQ15" i="3" s="1"/>
  <c r="AQ16" i="3" s="1"/>
  <c r="AQ17" i="3" s="1"/>
  <c r="AQ18" i="3" s="1"/>
  <c r="AQ19" i="3" s="1"/>
  <c r="AQ20" i="3" s="1"/>
  <c r="AQ21" i="3" s="1"/>
  <c r="AQ22" i="3" s="1"/>
  <c r="AQ23" i="3" s="1"/>
  <c r="AQ24" i="3" s="1"/>
  <c r="AQ25" i="3" s="1"/>
  <c r="AQ26" i="3" s="1"/>
  <c r="AQ27" i="3" s="1"/>
  <c r="AQ28" i="3" s="1"/>
  <c r="AQ29" i="3" s="1"/>
  <c r="AQ30" i="3" s="1"/>
  <c r="AQ31" i="3" s="1"/>
  <c r="AQ32" i="3" s="1"/>
  <c r="AQ33" i="3" s="1"/>
  <c r="AQ34" i="3" s="1"/>
  <c r="AQ35" i="3" s="1"/>
  <c r="AQ36" i="3" s="1"/>
  <c r="AS9" i="13" s="1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V5" i="3" s="1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AW16" i="3"/>
  <c r="AW15" i="3"/>
  <c r="AW14" i="3"/>
  <c r="AW13" i="3"/>
  <c r="AW12" i="3"/>
  <c r="AW11" i="3"/>
  <c r="AW10" i="3"/>
  <c r="AW9" i="3"/>
  <c r="AW8" i="3"/>
  <c r="AW7" i="3"/>
  <c r="AW6" i="3"/>
  <c r="AW5" i="3"/>
  <c r="AZ5" i="3" s="1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BK14" i="3"/>
  <c r="BK13" i="3"/>
  <c r="BK12" i="3"/>
  <c r="BK11" i="3"/>
  <c r="BK10" i="3"/>
  <c r="BK9" i="3"/>
  <c r="BK8" i="3"/>
  <c r="BK7" i="3"/>
  <c r="BN7" i="3" s="1"/>
  <c r="BK6" i="3"/>
  <c r="BN5" i="3"/>
  <c r="BN6" i="3" s="1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K8" i="4"/>
  <c r="BK7" i="4"/>
  <c r="BK6" i="4"/>
  <c r="BN6" i="4" s="1"/>
  <c r="BN7" i="4" s="1"/>
  <c r="BN5" i="4"/>
  <c r="BK32" i="4"/>
  <c r="BK33" i="4"/>
  <c r="BK34" i="4"/>
  <c r="BG7" i="4"/>
  <c r="BG6" i="4"/>
  <c r="BJ6" i="4" s="1"/>
  <c r="BJ7" i="4" s="1"/>
  <c r="BJ5" i="4"/>
  <c r="BG8" i="4"/>
  <c r="BJ8" i="4" s="1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F5" i="4"/>
  <c r="BF6" i="4" s="1"/>
  <c r="BF7" i="4" s="1"/>
  <c r="BF8" i="4" s="1"/>
  <c r="BF9" i="4" s="1"/>
  <c r="BF10" i="4" s="1"/>
  <c r="BF11" i="4" s="1"/>
  <c r="BF12" i="4" s="1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BF29" i="4" s="1"/>
  <c r="BF30" i="4" s="1"/>
  <c r="BF31" i="4" s="1"/>
  <c r="BF32" i="4" s="1"/>
  <c r="BF33" i="4" s="1"/>
  <c r="BF34" i="4" s="1"/>
  <c r="BF35" i="4" s="1"/>
  <c r="BG11" i="13" s="1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V5" i="4"/>
  <c r="AV6" i="4" s="1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L14" i="4"/>
  <c r="AQ5" i="4"/>
  <c r="AQ6" i="4" s="1"/>
  <c r="AQ7" i="4" s="1"/>
  <c r="AQ8" i="4" s="1"/>
  <c r="AL6" i="4"/>
  <c r="AL7" i="4"/>
  <c r="AL8" i="4"/>
  <c r="AL9" i="4"/>
  <c r="AL10" i="4"/>
  <c r="AL11" i="4"/>
  <c r="AL12" i="4"/>
  <c r="AL13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A23" i="4"/>
  <c r="AI5" i="4"/>
  <c r="AI6" i="4" s="1"/>
  <c r="AI7" i="4" s="1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4" i="4"/>
  <c r="AA25" i="4"/>
  <c r="AA26" i="4"/>
  <c r="AA27" i="4"/>
  <c r="AA28" i="4"/>
  <c r="AA29" i="4"/>
  <c r="AA30" i="4"/>
  <c r="AA31" i="4"/>
  <c r="AA32" i="4"/>
  <c r="AA33" i="4"/>
  <c r="AA34" i="4"/>
  <c r="Q8" i="4"/>
  <c r="Z8" i="4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AB11" i="13" s="1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P5" i="4"/>
  <c r="D6" i="4"/>
  <c r="P6" i="4" s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Z5" i="4"/>
  <c r="AZ6" i="4" s="1"/>
  <c r="AL23" i="5"/>
  <c r="AL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Q24" i="5"/>
  <c r="AQ25" i="5" s="1"/>
  <c r="AQ26" i="5" s="1"/>
  <c r="AQ27" i="5" s="1"/>
  <c r="AQ28" i="5" s="1"/>
  <c r="AQ29" i="5" s="1"/>
  <c r="AQ30" i="5" s="1"/>
  <c r="AQ31" i="5" s="1"/>
  <c r="AQ32" i="5" s="1"/>
  <c r="AQ33" i="5" s="1"/>
  <c r="AQ34" i="5" s="1"/>
  <c r="AQ35" i="5" s="1"/>
  <c r="AQ36" i="5" s="1"/>
  <c r="AS13" i="13" s="1"/>
  <c r="AL24" i="5"/>
  <c r="AL25" i="5"/>
  <c r="AL26" i="5"/>
  <c r="AL27" i="5"/>
  <c r="AL28" i="5"/>
  <c r="AL29" i="5"/>
  <c r="AL30" i="5"/>
  <c r="AL31" i="5"/>
  <c r="AL32" i="5"/>
  <c r="AL33" i="5"/>
  <c r="AL34" i="5"/>
  <c r="AL35" i="5"/>
  <c r="AI5" i="5"/>
  <c r="AA6" i="5"/>
  <c r="AI6" i="5"/>
  <c r="AI7" i="5" s="1"/>
  <c r="AI8" i="5" s="1"/>
  <c r="AI9" i="5" s="1"/>
  <c r="AI10" i="5" s="1"/>
  <c r="AI11" i="5" s="1"/>
  <c r="AI12" i="5" s="1"/>
  <c r="AI13" i="5" s="1"/>
  <c r="AI14" i="5" s="1"/>
  <c r="AI15" i="5" s="1"/>
  <c r="AI16" i="5" s="1"/>
  <c r="AI17" i="5" s="1"/>
  <c r="AI18" i="5" s="1"/>
  <c r="AI19" i="5" s="1"/>
  <c r="AI20" i="5" s="1"/>
  <c r="AI21" i="5" s="1"/>
  <c r="AI22" i="5" s="1"/>
  <c r="AI23" i="5" s="1"/>
  <c r="AI24" i="5" s="1"/>
  <c r="AI25" i="5" s="1"/>
  <c r="AI26" i="5" s="1"/>
  <c r="AI27" i="5" s="1"/>
  <c r="AI28" i="5" s="1"/>
  <c r="AI29" i="5" s="1"/>
  <c r="AI30" i="5" s="1"/>
  <c r="AI31" i="5" s="1"/>
  <c r="AI32" i="5" s="1"/>
  <c r="AI33" i="5" s="1"/>
  <c r="AI34" i="5" s="1"/>
  <c r="AI35" i="5" s="1"/>
  <c r="AI36" i="5" s="1"/>
  <c r="AM13" i="13" s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Q6" i="5"/>
  <c r="Z6" i="5" s="1"/>
  <c r="Z7" i="5" s="1"/>
  <c r="Z8" i="5" s="1"/>
  <c r="Z9" i="5" s="1"/>
  <c r="Z10" i="5" s="1"/>
  <c r="Q7" i="5"/>
  <c r="Z11" i="5"/>
  <c r="Z12" i="5" s="1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AB13" i="13" s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P5" i="5"/>
  <c r="D6" i="5"/>
  <c r="P6" i="5" s="1"/>
  <c r="P7" i="5" s="1"/>
  <c r="P8" i="5" s="1"/>
  <c r="P9" i="5" s="1"/>
  <c r="P10" i="5" s="1"/>
  <c r="P11" i="5" s="1"/>
  <c r="P12" i="5" s="1"/>
  <c r="P13" i="5" s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V6" i="5"/>
  <c r="AV7" i="5" s="1"/>
  <c r="AS5" i="5"/>
  <c r="AV5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Z6" i="5" s="1"/>
  <c r="AW5" i="5"/>
  <c r="AZ5" i="5"/>
  <c r="BG35" i="5"/>
  <c r="BK35" i="5"/>
  <c r="BK34" i="5"/>
  <c r="BK33" i="5"/>
  <c r="BK32" i="5"/>
  <c r="BK31" i="5"/>
  <c r="BK30" i="5"/>
  <c r="BK29" i="5"/>
  <c r="BK28" i="5"/>
  <c r="BK27" i="5"/>
  <c r="BK26" i="5"/>
  <c r="BK25" i="5"/>
  <c r="BK24" i="5"/>
  <c r="BK23" i="5"/>
  <c r="BK22" i="5"/>
  <c r="BK21" i="5"/>
  <c r="BK20" i="5"/>
  <c r="BK19" i="5"/>
  <c r="BK18" i="5"/>
  <c r="BK17" i="5"/>
  <c r="BK16" i="5"/>
  <c r="BK15" i="5"/>
  <c r="BK14" i="5"/>
  <c r="BK13" i="5"/>
  <c r="BK12" i="5"/>
  <c r="BK11" i="5"/>
  <c r="BK10" i="5"/>
  <c r="BK9" i="5"/>
  <c r="BK8" i="5"/>
  <c r="BK7" i="5"/>
  <c r="BK6" i="5"/>
  <c r="BN6" i="5"/>
  <c r="BN7" i="5" s="1"/>
  <c r="BK5" i="5"/>
  <c r="BN5" i="5"/>
  <c r="P5" i="6"/>
  <c r="P6" i="6" s="1"/>
  <c r="D6" i="6"/>
  <c r="D7" i="6"/>
  <c r="P7" i="6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15" i="13" s="1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Z5" i="6"/>
  <c r="Z6" i="6" s="1"/>
  <c r="Z7" i="6" s="1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AB15" i="13" s="1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AI5" i="6"/>
  <c r="AA6" i="6"/>
  <c r="AI6" i="6"/>
  <c r="AI7" i="6" s="1"/>
  <c r="AI8" i="6" s="1"/>
  <c r="AI9" i="6" s="1"/>
  <c r="AA7" i="6"/>
  <c r="AA8" i="6"/>
  <c r="AA9" i="6"/>
  <c r="AA10" i="6"/>
  <c r="AI10" i="6"/>
  <c r="AI11" i="6" s="1"/>
  <c r="AI12" i="6" s="1"/>
  <c r="AI13" i="6" s="1"/>
  <c r="AI14" i="6" s="1"/>
  <c r="AI15" i="6" s="1"/>
  <c r="AI16" i="6" s="1"/>
  <c r="AI17" i="6" s="1"/>
  <c r="AI18" i="6" s="1"/>
  <c r="AI19" i="6" s="1"/>
  <c r="AI20" i="6" s="1"/>
  <c r="AI21" i="6" s="1"/>
  <c r="AA11" i="6"/>
  <c r="AA12" i="6"/>
  <c r="AA13" i="6"/>
  <c r="AA14" i="6"/>
  <c r="AA15" i="6"/>
  <c r="AA16" i="6"/>
  <c r="AA17" i="6"/>
  <c r="AA18" i="6"/>
  <c r="AA19" i="6"/>
  <c r="AA20" i="6"/>
  <c r="AA21" i="6"/>
  <c r="AA22" i="6"/>
  <c r="AI22" i="6"/>
  <c r="AI23" i="6" s="1"/>
  <c r="AI24" i="6" s="1"/>
  <c r="AI25" i="6" s="1"/>
  <c r="AI26" i="6" s="1"/>
  <c r="AI27" i="6" s="1"/>
  <c r="AI28" i="6" s="1"/>
  <c r="AI29" i="6" s="1"/>
  <c r="AI30" i="6" s="1"/>
  <c r="AI31" i="6" s="1"/>
  <c r="AI32" i="6" s="1"/>
  <c r="AI33" i="6" s="1"/>
  <c r="AI34" i="6" s="1"/>
  <c r="AI35" i="6" s="1"/>
  <c r="AM15" i="13" s="1"/>
  <c r="AA23" i="6"/>
  <c r="AA24" i="6"/>
  <c r="AA25" i="6"/>
  <c r="AA26" i="6"/>
  <c r="AA27" i="6"/>
  <c r="AA28" i="6"/>
  <c r="AA29" i="6"/>
  <c r="AA30" i="6"/>
  <c r="AA31" i="6"/>
  <c r="AA32" i="6"/>
  <c r="AA33" i="6"/>
  <c r="AA34" i="6"/>
  <c r="AL17" i="6"/>
  <c r="AQ5" i="6"/>
  <c r="AQ6" i="6" s="1"/>
  <c r="AL6" i="6"/>
  <c r="AL7" i="6"/>
  <c r="AQ7" i="6"/>
  <c r="AQ8" i="6" s="1"/>
  <c r="AL8" i="6"/>
  <c r="AL9" i="6"/>
  <c r="AQ9" i="6"/>
  <c r="AQ10" i="6" s="1"/>
  <c r="AQ11" i="6" s="1"/>
  <c r="AQ12" i="6" s="1"/>
  <c r="AQ13" i="6" s="1"/>
  <c r="AQ14" i="6" s="1"/>
  <c r="AQ15" i="6" s="1"/>
  <c r="AQ16" i="6" s="1"/>
  <c r="AQ17" i="6" s="1"/>
  <c r="AQ18" i="6" s="1"/>
  <c r="AQ19" i="6" s="1"/>
  <c r="AQ20" i="6" s="1"/>
  <c r="AQ21" i="6" s="1"/>
  <c r="AQ22" i="6" s="1"/>
  <c r="AQ23" i="6" s="1"/>
  <c r="AQ24" i="6" s="1"/>
  <c r="AQ25" i="6" s="1"/>
  <c r="AQ26" i="6" s="1"/>
  <c r="AQ27" i="6" s="1"/>
  <c r="AQ28" i="6" s="1"/>
  <c r="AQ29" i="6" s="1"/>
  <c r="AL10" i="6"/>
  <c r="AL11" i="6"/>
  <c r="AL12" i="6"/>
  <c r="AL13" i="6"/>
  <c r="AL14" i="6"/>
  <c r="AL15" i="6"/>
  <c r="AL16" i="6"/>
  <c r="AQ30" i="6"/>
  <c r="AQ31" i="6" s="1"/>
  <c r="AQ32" i="6" s="1"/>
  <c r="AQ33" i="6" s="1"/>
  <c r="AQ34" i="6" s="1"/>
  <c r="AQ35" i="6" s="1"/>
  <c r="AS15" i="13" s="1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32" i="6"/>
  <c r="AL33" i="6"/>
  <c r="AL34" i="6"/>
  <c r="BA34" i="6"/>
  <c r="BA33" i="6"/>
  <c r="BA32" i="6"/>
  <c r="BA31" i="6"/>
  <c r="BA30" i="6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2" i="6"/>
  <c r="BA11" i="6"/>
  <c r="BA10" i="6"/>
  <c r="BA9" i="6"/>
  <c r="BF9" i="6" s="1"/>
  <c r="BA8" i="6"/>
  <c r="BA7" i="6"/>
  <c r="BA6" i="6"/>
  <c r="BF6" i="6" s="1"/>
  <c r="BF7" i="6" s="1"/>
  <c r="BF8" i="6" s="1"/>
  <c r="BF5" i="6"/>
  <c r="BG34" i="6"/>
  <c r="BG33" i="6"/>
  <c r="BG32" i="6"/>
  <c r="BG31" i="6"/>
  <c r="BG30" i="6"/>
  <c r="BG29" i="6"/>
  <c r="BG28" i="6"/>
  <c r="BG27" i="6"/>
  <c r="BG26" i="6"/>
  <c r="BG25" i="6"/>
  <c r="BG24" i="6"/>
  <c r="BG23" i="6"/>
  <c r="BG22" i="6"/>
  <c r="BG21" i="6"/>
  <c r="BG20" i="6"/>
  <c r="BG19" i="6"/>
  <c r="BG18" i="6"/>
  <c r="BG17" i="6"/>
  <c r="BG16" i="6"/>
  <c r="BG15" i="6"/>
  <c r="BG14" i="6"/>
  <c r="BG13" i="6"/>
  <c r="BG12" i="6"/>
  <c r="BG11" i="6"/>
  <c r="BG10" i="6"/>
  <c r="BG9" i="6"/>
  <c r="BG8" i="6"/>
  <c r="BG7" i="6"/>
  <c r="BJ7" i="6" s="1"/>
  <c r="BJ8" i="6" s="1"/>
  <c r="BJ9" i="6" s="1"/>
  <c r="BG6" i="6"/>
  <c r="BJ6" i="6" s="1"/>
  <c r="BJ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7" i="6"/>
  <c r="AS6" i="6"/>
  <c r="AV6" i="6" s="1"/>
  <c r="AS5" i="6"/>
  <c r="AV5" i="6" s="1"/>
  <c r="AW34" i="6"/>
  <c r="AW33" i="6"/>
  <c r="AW32" i="6"/>
  <c r="AW31" i="6"/>
  <c r="AW30" i="6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W8" i="6"/>
  <c r="AW7" i="6"/>
  <c r="AW6" i="6"/>
  <c r="AZ6" i="6" s="1"/>
  <c r="AZ7" i="6" s="1"/>
  <c r="AZ8" i="6" s="1"/>
  <c r="AZ9" i="6" s="1"/>
  <c r="AZ5" i="6"/>
  <c r="BK34" i="6"/>
  <c r="BK33" i="6"/>
  <c r="BK32" i="6"/>
  <c r="BK31" i="6"/>
  <c r="BK30" i="6"/>
  <c r="BK29" i="6"/>
  <c r="BK28" i="6"/>
  <c r="BK27" i="6"/>
  <c r="BK26" i="6"/>
  <c r="BK25" i="6"/>
  <c r="BK24" i="6"/>
  <c r="BK23" i="6"/>
  <c r="BK22" i="6"/>
  <c r="BK21" i="6"/>
  <c r="BK20" i="6"/>
  <c r="BK19" i="6"/>
  <c r="BK18" i="6"/>
  <c r="BK17" i="6"/>
  <c r="BK16" i="6"/>
  <c r="BK15" i="6"/>
  <c r="BK14" i="6"/>
  <c r="BK13" i="6"/>
  <c r="BK12" i="6"/>
  <c r="BK11" i="6"/>
  <c r="BK10" i="6"/>
  <c r="BN10" i="6" s="1"/>
  <c r="BK9" i="6"/>
  <c r="BK8" i="6"/>
  <c r="BK7" i="6"/>
  <c r="BK6" i="6"/>
  <c r="BN6" i="6" s="1"/>
  <c r="BN5" i="6"/>
  <c r="BN7" i="6"/>
  <c r="BN8" i="6" s="1"/>
  <c r="BN9" i="6" s="1"/>
  <c r="BF5" i="7"/>
  <c r="BF6" i="7" s="1"/>
  <c r="BF7" i="7"/>
  <c r="BF8" i="7" s="1"/>
  <c r="BF9" i="7" s="1"/>
  <c r="BF10" i="7" s="1"/>
  <c r="BF11" i="7" s="1"/>
  <c r="BF12" i="7" s="1"/>
  <c r="BF13" i="7" s="1"/>
  <c r="BF14" i="7" s="1"/>
  <c r="BF15" i="7" s="1"/>
  <c r="BF16" i="7" s="1"/>
  <c r="BF17" i="7" s="1"/>
  <c r="BF18" i="7" s="1"/>
  <c r="BF19" i="7" s="1"/>
  <c r="BF20" i="7" s="1"/>
  <c r="BF21" i="7" s="1"/>
  <c r="BF22" i="7" s="1"/>
  <c r="BF23" i="7" s="1"/>
  <c r="BF24" i="7" s="1"/>
  <c r="BF25" i="7" s="1"/>
  <c r="BF26" i="7" s="1"/>
  <c r="BF27" i="7" s="1"/>
  <c r="BF28" i="7" s="1"/>
  <c r="BF29" i="7" s="1"/>
  <c r="BF30" i="7" s="1"/>
  <c r="BF31" i="7" s="1"/>
  <c r="BF32" i="7" s="1"/>
  <c r="BF33" i="7" s="1"/>
  <c r="BF34" i="7" s="1"/>
  <c r="BF35" i="7" s="1"/>
  <c r="BF36" i="7" s="1"/>
  <c r="BG17" i="13" s="1"/>
  <c r="AQ5" i="7"/>
  <c r="AL6" i="7"/>
  <c r="AQ6" i="7" s="1"/>
  <c r="AQ7" i="7" s="1"/>
  <c r="AQ8" i="7" s="1"/>
  <c r="AQ9" i="7" s="1"/>
  <c r="AQ10" i="7" s="1"/>
  <c r="AQ11" i="7" s="1"/>
  <c r="AQ12" i="7" s="1"/>
  <c r="AQ13" i="7" s="1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Z5" i="7"/>
  <c r="Q6" i="7"/>
  <c r="Z6" i="7"/>
  <c r="Z7" i="7" s="1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8" i="7"/>
  <c r="Q29" i="7"/>
  <c r="Q30" i="7"/>
  <c r="Q31" i="7"/>
  <c r="Q32" i="7"/>
  <c r="Q33" i="7"/>
  <c r="Q34" i="7"/>
  <c r="Q35" i="7"/>
  <c r="D18" i="7"/>
  <c r="P5" i="7"/>
  <c r="D6" i="7"/>
  <c r="P6" i="7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D7" i="7"/>
  <c r="D8" i="7"/>
  <c r="D9" i="7"/>
  <c r="D10" i="7"/>
  <c r="D11" i="7"/>
  <c r="D12" i="7"/>
  <c r="D13" i="7"/>
  <c r="D14" i="7"/>
  <c r="D15" i="7"/>
  <c r="D16" i="7"/>
  <c r="D17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AI5" i="7"/>
  <c r="AA6" i="7"/>
  <c r="AI6" i="7"/>
  <c r="AI7" i="7" s="1"/>
  <c r="AI8" i="7" s="1"/>
  <c r="AI9" i="7" s="1"/>
  <c r="AI10" i="7" s="1"/>
  <c r="AI11" i="7" s="1"/>
  <c r="AI12" i="7" s="1"/>
  <c r="AI13" i="7" s="1"/>
  <c r="AI14" i="7" s="1"/>
  <c r="AI15" i="7" s="1"/>
  <c r="AI16" i="7" s="1"/>
  <c r="AI17" i="7" s="1"/>
  <c r="AI18" i="7" s="1"/>
  <c r="AI19" i="7" s="1"/>
  <c r="AI20" i="7" s="1"/>
  <c r="AI21" i="7" s="1"/>
  <c r="AI22" i="7" s="1"/>
  <c r="AI23" i="7" s="1"/>
  <c r="AI24" i="7" s="1"/>
  <c r="AI25" i="7" s="1"/>
  <c r="AI26" i="7" s="1"/>
  <c r="AI27" i="7" s="1"/>
  <c r="AI28" i="7" s="1"/>
  <c r="AI29" i="7" s="1"/>
  <c r="AI30" i="7" s="1"/>
  <c r="AI31" i="7" s="1"/>
  <c r="AI32" i="7" s="1"/>
  <c r="AI33" i="7" s="1"/>
  <c r="AI34" i="7" s="1"/>
  <c r="AI35" i="7" s="1"/>
  <c r="AI36" i="7" s="1"/>
  <c r="AM17" i="13" s="1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7" i="7"/>
  <c r="AS6" i="7"/>
  <c r="AV5" i="7"/>
  <c r="AV6" i="7" s="1"/>
  <c r="AW35" i="7"/>
  <c r="AW34" i="7"/>
  <c r="AW33" i="7"/>
  <c r="AW32" i="7"/>
  <c r="AW31" i="7"/>
  <c r="AW30" i="7"/>
  <c r="AW29" i="7"/>
  <c r="AW28" i="7"/>
  <c r="AW27" i="7"/>
  <c r="AW26" i="7"/>
  <c r="AW25" i="7"/>
  <c r="AW24" i="7"/>
  <c r="AW23" i="7"/>
  <c r="AW22" i="7"/>
  <c r="AW21" i="7"/>
  <c r="AW20" i="7"/>
  <c r="AW19" i="7"/>
  <c r="AW18" i="7"/>
  <c r="AW17" i="7"/>
  <c r="AW16" i="7"/>
  <c r="AW15" i="7"/>
  <c r="AW14" i="7"/>
  <c r="AW13" i="7"/>
  <c r="AW12" i="7"/>
  <c r="AW11" i="7"/>
  <c r="AW10" i="7"/>
  <c r="AW9" i="7"/>
  <c r="AW8" i="7"/>
  <c r="AW7" i="7"/>
  <c r="AW6" i="7"/>
  <c r="AZ5" i="7"/>
  <c r="AZ6" i="7"/>
  <c r="AZ7" i="7" s="1"/>
  <c r="AZ8" i="7" s="1"/>
  <c r="AZ9" i="7" s="1"/>
  <c r="AZ10" i="7" s="1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7" i="7"/>
  <c r="BG16" i="7"/>
  <c r="BG15" i="7"/>
  <c r="BG14" i="7"/>
  <c r="BG13" i="7"/>
  <c r="BG12" i="7"/>
  <c r="BG11" i="7"/>
  <c r="BG10" i="7"/>
  <c r="BG9" i="7"/>
  <c r="BG8" i="7"/>
  <c r="BG7" i="7"/>
  <c r="BG6" i="7"/>
  <c r="BJ6" i="7" s="1"/>
  <c r="BJ7" i="7" s="1"/>
  <c r="BJ8" i="7" s="1"/>
  <c r="BJ9" i="7" s="1"/>
  <c r="BJ5" i="7"/>
  <c r="BK35" i="7"/>
  <c r="BK34" i="7"/>
  <c r="BK33" i="7"/>
  <c r="BK32" i="7"/>
  <c r="BK31" i="7"/>
  <c r="BK30" i="7"/>
  <c r="BK29" i="7"/>
  <c r="BK28" i="7"/>
  <c r="BK27" i="7"/>
  <c r="BK26" i="7"/>
  <c r="BK25" i="7"/>
  <c r="BK24" i="7"/>
  <c r="BK23" i="7"/>
  <c r="BK22" i="7"/>
  <c r="BK21" i="7"/>
  <c r="BK20" i="7"/>
  <c r="BK19" i="7"/>
  <c r="BK18" i="7"/>
  <c r="BK17" i="7"/>
  <c r="BK16" i="7"/>
  <c r="BK15" i="7"/>
  <c r="BK14" i="7"/>
  <c r="BK13" i="7"/>
  <c r="BK12" i="7"/>
  <c r="BK11" i="7"/>
  <c r="BK10" i="7"/>
  <c r="BK9" i="7"/>
  <c r="BK8" i="7"/>
  <c r="BK7" i="7"/>
  <c r="BK6" i="7"/>
  <c r="BK5" i="7"/>
  <c r="BN5" i="7" s="1"/>
  <c r="BN6" i="7" s="1"/>
  <c r="BA35" i="8"/>
  <c r="BA34" i="8"/>
  <c r="BA33" i="8"/>
  <c r="BA32" i="8"/>
  <c r="BA31" i="8"/>
  <c r="BA30" i="8"/>
  <c r="BA29" i="8"/>
  <c r="BA28" i="8"/>
  <c r="BA27" i="8"/>
  <c r="BA26" i="8"/>
  <c r="BA25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9" i="8"/>
  <c r="BA7" i="8"/>
  <c r="BA6" i="8"/>
  <c r="BF5" i="8"/>
  <c r="BF6" i="8" s="1"/>
  <c r="BG35" i="8"/>
  <c r="BG34" i="8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G11" i="8"/>
  <c r="BG10" i="8"/>
  <c r="BG9" i="8"/>
  <c r="BG8" i="8"/>
  <c r="BG7" i="8"/>
  <c r="BG6" i="8"/>
  <c r="BG5" i="8"/>
  <c r="BJ5" i="8"/>
  <c r="BJ6" i="8" s="1"/>
  <c r="BJ7" i="8" s="1"/>
  <c r="AQ5" i="8"/>
  <c r="AQ6" i="8" s="1"/>
  <c r="AQ7" i="8" s="1"/>
  <c r="AQ8" i="8" s="1"/>
  <c r="AQ9" i="8" s="1"/>
  <c r="AQ10" i="8" s="1"/>
  <c r="AQ11" i="8" s="1"/>
  <c r="AQ12" i="8" s="1"/>
  <c r="AQ13" i="8" s="1"/>
  <c r="AQ14" i="8" s="1"/>
  <c r="AQ15" i="8" s="1"/>
  <c r="AQ16" i="8" s="1"/>
  <c r="AQ17" i="8" s="1"/>
  <c r="AQ18" i="8" s="1"/>
  <c r="AQ19" i="8" s="1"/>
  <c r="AQ20" i="8" s="1"/>
  <c r="AQ21" i="8" s="1"/>
  <c r="AQ22" i="8" s="1"/>
  <c r="AQ23" i="8" s="1"/>
  <c r="AQ24" i="8" s="1"/>
  <c r="AQ25" i="8" s="1"/>
  <c r="AQ26" i="8" s="1"/>
  <c r="AQ27" i="8" s="1"/>
  <c r="AQ28" i="8" s="1"/>
  <c r="AQ29" i="8" s="1"/>
  <c r="AQ30" i="8" s="1"/>
  <c r="AQ31" i="8" s="1"/>
  <c r="AQ32" i="8" s="1"/>
  <c r="AQ33" i="8" s="1"/>
  <c r="AQ34" i="8" s="1"/>
  <c r="AQ35" i="8" s="1"/>
  <c r="AQ36" i="8" s="1"/>
  <c r="AS19" i="13" s="1"/>
  <c r="AL6" i="8"/>
  <c r="AL7" i="8"/>
  <c r="AL8" i="8"/>
  <c r="AL9" i="8"/>
  <c r="AL10" i="8"/>
  <c r="AL11" i="8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Q8" i="8"/>
  <c r="Z5" i="8"/>
  <c r="Z6" i="8" s="1"/>
  <c r="Z7" i="8" s="1"/>
  <c r="Q6" i="8"/>
  <c r="Q7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BN5" i="8"/>
  <c r="BN6" i="8"/>
  <c r="BN7" i="8" s="1"/>
  <c r="BN8" i="8" s="1"/>
  <c r="BN9" i="8" s="1"/>
  <c r="BN10" i="8" s="1"/>
  <c r="BN11" i="8" s="1"/>
  <c r="BN12" i="8" s="1"/>
  <c r="BN13" i="8" s="1"/>
  <c r="BN14" i="8" s="1"/>
  <c r="BN15" i="8" s="1"/>
  <c r="BN16" i="8" s="1"/>
  <c r="BN17" i="8" s="1"/>
  <c r="BN18" i="8" s="1"/>
  <c r="BN19" i="8" s="1"/>
  <c r="BN20" i="8" s="1"/>
  <c r="BN21" i="8" s="1"/>
  <c r="BN22" i="8" s="1"/>
  <c r="BN23" i="8" s="1"/>
  <c r="BN24" i="8" s="1"/>
  <c r="BN25" i="8" s="1"/>
  <c r="BN26" i="8" s="1"/>
  <c r="BN27" i="8" s="1"/>
  <c r="BN28" i="8" s="1"/>
  <c r="BN29" i="8" s="1"/>
  <c r="BN30" i="8" s="1"/>
  <c r="BN31" i="8" s="1"/>
  <c r="BN32" i="8" s="1"/>
  <c r="BN33" i="8" s="1"/>
  <c r="BN34" i="8" s="1"/>
  <c r="BN35" i="8" s="1"/>
  <c r="BN36" i="8" s="1"/>
  <c r="BO19" i="13" s="1"/>
  <c r="P5" i="8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19" i="13" s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AI5" i="8"/>
  <c r="AA6" i="8"/>
  <c r="AI6" i="8" s="1"/>
  <c r="AI7" i="8" s="1"/>
  <c r="AI8" i="8" s="1"/>
  <c r="AI9" i="8" s="1"/>
  <c r="AI10" i="8" s="1"/>
  <c r="AI11" i="8" s="1"/>
  <c r="AI12" i="8" s="1"/>
  <c r="AI13" i="8" s="1"/>
  <c r="AI14" i="8" s="1"/>
  <c r="AI15" i="8" s="1"/>
  <c r="AI16" i="8" s="1"/>
  <c r="AI17" i="8" s="1"/>
  <c r="AI18" i="8" s="1"/>
  <c r="AI19" i="8" s="1"/>
  <c r="AI20" i="8" s="1"/>
  <c r="AI21" i="8" s="1"/>
  <c r="AI22" i="8" s="1"/>
  <c r="AI23" i="8" s="1"/>
  <c r="AI24" i="8" s="1"/>
  <c r="AI25" i="8" s="1"/>
  <c r="AI26" i="8" s="1"/>
  <c r="AI27" i="8" s="1"/>
  <c r="AI28" i="8" s="1"/>
  <c r="AI29" i="8" s="1"/>
  <c r="AI30" i="8" s="1"/>
  <c r="AI31" i="8" s="1"/>
  <c r="AI32" i="8" s="1"/>
  <c r="AI33" i="8" s="1"/>
  <c r="AI34" i="8" s="1"/>
  <c r="AI35" i="8" s="1"/>
  <c r="AI36" i="8" s="1"/>
  <c r="AM19" i="13" s="1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V5" i="8"/>
  <c r="AV6" i="8" s="1"/>
  <c r="AV7" i="8" s="1"/>
  <c r="AV8" i="8" s="1"/>
  <c r="AV9" i="8" s="1"/>
  <c r="AV10" i="8" s="1"/>
  <c r="AV11" i="8" s="1"/>
  <c r="AV12" i="8" s="1"/>
  <c r="AV13" i="8" s="1"/>
  <c r="AV14" i="8" s="1"/>
  <c r="AV15" i="8" s="1"/>
  <c r="AV16" i="8" s="1"/>
  <c r="AV17" i="8" s="1"/>
  <c r="AV18" i="8" s="1"/>
  <c r="AV19" i="8" s="1"/>
  <c r="AV20" i="8" s="1"/>
  <c r="AV21" i="8" s="1"/>
  <c r="AV22" i="8" s="1"/>
  <c r="AV23" i="8" s="1"/>
  <c r="AV24" i="8" s="1"/>
  <c r="AV25" i="8" s="1"/>
  <c r="AV26" i="8" s="1"/>
  <c r="AV27" i="8" s="1"/>
  <c r="AV28" i="8" s="1"/>
  <c r="AV29" i="8" s="1"/>
  <c r="AV30" i="8" s="1"/>
  <c r="AV31" i="8" s="1"/>
  <c r="AV32" i="8" s="1"/>
  <c r="AV33" i="8" s="1"/>
  <c r="AV34" i="8" s="1"/>
  <c r="AV35" i="8" s="1"/>
  <c r="AV36" i="8" s="1"/>
  <c r="AW19" i="13" s="1"/>
  <c r="AW35" i="8"/>
  <c r="AW34" i="8"/>
  <c r="AW33" i="8"/>
  <c r="AW32" i="8"/>
  <c r="AW31" i="8"/>
  <c r="AW30" i="8"/>
  <c r="AW29" i="8"/>
  <c r="AW28" i="8"/>
  <c r="AW27" i="8"/>
  <c r="AW26" i="8"/>
  <c r="AW25" i="8"/>
  <c r="AW24" i="8"/>
  <c r="AW23" i="8"/>
  <c r="AW22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8" i="8"/>
  <c r="AW7" i="8"/>
  <c r="AW6" i="8"/>
  <c r="AZ5" i="8"/>
  <c r="AZ6" i="8"/>
  <c r="AZ7" i="8" s="1"/>
  <c r="AZ8" i="8" s="1"/>
  <c r="AZ9" i="8" s="1"/>
  <c r="AM13" i="12"/>
  <c r="AR5" i="12"/>
  <c r="AM6" i="12"/>
  <c r="AR6" i="12" s="1"/>
  <c r="AR7" i="12" s="1"/>
  <c r="AR8" i="12" s="1"/>
  <c r="AR9" i="12" s="1"/>
  <c r="AR10" i="12" s="1"/>
  <c r="AR11" i="12" s="1"/>
  <c r="AR12" i="12" s="1"/>
  <c r="AR13" i="12" s="1"/>
  <c r="AR14" i="12" s="1"/>
  <c r="AR15" i="12" s="1"/>
  <c r="AR16" i="12" s="1"/>
  <c r="AR17" i="12" s="1"/>
  <c r="AR18" i="12" s="1"/>
  <c r="AR19" i="12" s="1"/>
  <c r="AR20" i="12" s="1"/>
  <c r="AR21" i="12" s="1"/>
  <c r="AR22" i="12" s="1"/>
  <c r="AR23" i="12" s="1"/>
  <c r="AR24" i="12" s="1"/>
  <c r="AR25" i="12" s="1"/>
  <c r="AR26" i="12" s="1"/>
  <c r="AR27" i="12" s="1"/>
  <c r="AR28" i="12" s="1"/>
  <c r="AR29" i="12" s="1"/>
  <c r="AR30" i="12" s="1"/>
  <c r="AR31" i="12" s="1"/>
  <c r="AR32" i="12" s="1"/>
  <c r="AR33" i="12" s="1"/>
  <c r="AR34" i="12" s="1"/>
  <c r="AR35" i="12" s="1"/>
  <c r="AR36" i="12" s="1"/>
  <c r="AS27" i="13" s="1"/>
  <c r="AM7" i="12"/>
  <c r="AM8" i="12"/>
  <c r="AM9" i="12"/>
  <c r="AM10" i="12"/>
  <c r="AM11" i="12"/>
  <c r="AM12" i="12"/>
  <c r="AM14" i="12"/>
  <c r="AM15" i="12"/>
  <c r="AM16" i="12"/>
  <c r="AM17" i="12"/>
  <c r="AM18" i="12"/>
  <c r="AM19" i="12"/>
  <c r="AM20" i="12"/>
  <c r="AM21" i="12"/>
  <c r="AM22" i="12"/>
  <c r="AM23" i="12"/>
  <c r="AM24" i="12"/>
  <c r="AM25" i="12"/>
  <c r="AM26" i="12"/>
  <c r="AM27" i="12"/>
  <c r="AM28" i="12"/>
  <c r="AM29" i="12"/>
  <c r="AM30" i="12"/>
  <c r="AM31" i="12"/>
  <c r="AM32" i="12"/>
  <c r="AM33" i="12"/>
  <c r="AM34" i="12"/>
  <c r="AM35" i="12"/>
  <c r="D30" i="12"/>
  <c r="P5" i="12"/>
  <c r="D6" i="12"/>
  <c r="P6" i="12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27" i="13" s="1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1" i="12"/>
  <c r="D32" i="12"/>
  <c r="D33" i="12"/>
  <c r="D34" i="12"/>
  <c r="D35" i="12"/>
  <c r="R6" i="12"/>
  <c r="AA6" i="12"/>
  <c r="AA7" i="12" s="1"/>
  <c r="AA8" i="12" s="1"/>
  <c r="AA9" i="12" s="1"/>
  <c r="AA10" i="12" s="1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B27" i="13" s="1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AK5" i="12"/>
  <c r="AK6" i="12" s="1"/>
  <c r="AK7" i="12" s="1"/>
  <c r="AK8" i="12" s="1"/>
  <c r="AK9" i="12" s="1"/>
  <c r="AK10" i="12" s="1"/>
  <c r="AK11" i="12" s="1"/>
  <c r="AK12" i="12" s="1"/>
  <c r="AK13" i="12" s="1"/>
  <c r="AK14" i="12" s="1"/>
  <c r="AK15" i="12" s="1"/>
  <c r="AK16" i="12" s="1"/>
  <c r="AK17" i="12" s="1"/>
  <c r="AK18" i="12" s="1"/>
  <c r="AK19" i="12" s="1"/>
  <c r="AK20" i="12" s="1"/>
  <c r="AK21" i="12" s="1"/>
  <c r="AK22" i="12" s="1"/>
  <c r="AK23" i="12" s="1"/>
  <c r="AK24" i="12" s="1"/>
  <c r="AK25" i="12" s="1"/>
  <c r="AK26" i="12" s="1"/>
  <c r="AK27" i="12" s="1"/>
  <c r="AK28" i="12" s="1"/>
  <c r="AK29" i="12" s="1"/>
  <c r="AK30" i="12" s="1"/>
  <c r="AK31" i="12" s="1"/>
  <c r="AK32" i="12" s="1"/>
  <c r="AK33" i="12" s="1"/>
  <c r="AK34" i="12" s="1"/>
  <c r="AK35" i="12" s="1"/>
  <c r="AK36" i="12" s="1"/>
  <c r="AM27" i="13" s="1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T35" i="12"/>
  <c r="AT34" i="12"/>
  <c r="AT33" i="12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10" i="12"/>
  <c r="AW10" i="12" s="1"/>
  <c r="AW11" i="12" s="1"/>
  <c r="AW12" i="12" s="1"/>
  <c r="AW13" i="12" s="1"/>
  <c r="AT9" i="12"/>
  <c r="AT8" i="12"/>
  <c r="AT7" i="12"/>
  <c r="AW7" i="12" s="1"/>
  <c r="AW8" i="12" s="1"/>
  <c r="AW9" i="12" s="1"/>
  <c r="AT6" i="12"/>
  <c r="AW6" i="12" s="1"/>
  <c r="AW5" i="12"/>
  <c r="AY35" i="12"/>
  <c r="AY34" i="12"/>
  <c r="AY33" i="12"/>
  <c r="AY32" i="12"/>
  <c r="AY31" i="12"/>
  <c r="AY30" i="12"/>
  <c r="AY29" i="12"/>
  <c r="AY28" i="12"/>
  <c r="AY27" i="12"/>
  <c r="AY26" i="12"/>
  <c r="AY25" i="12"/>
  <c r="AY24" i="12"/>
  <c r="AY23" i="12"/>
  <c r="AY22" i="12"/>
  <c r="AY21" i="12"/>
  <c r="AY20" i="12"/>
  <c r="AY19" i="12"/>
  <c r="AY18" i="12"/>
  <c r="AY17" i="12"/>
  <c r="AY16" i="12"/>
  <c r="AY15" i="12"/>
  <c r="AY14" i="12"/>
  <c r="AY13" i="12"/>
  <c r="AY12" i="12"/>
  <c r="AY11" i="12"/>
  <c r="AY10" i="12"/>
  <c r="AY9" i="12"/>
  <c r="AY8" i="12"/>
  <c r="AY7" i="12"/>
  <c r="AY6" i="12"/>
  <c r="BB6" i="12" s="1"/>
  <c r="BB7" i="12" s="1"/>
  <c r="BB5" i="12"/>
  <c r="BC35" i="12"/>
  <c r="BC34" i="12"/>
  <c r="BC33" i="12"/>
  <c r="BC32" i="12"/>
  <c r="BC31" i="12"/>
  <c r="BC30" i="12"/>
  <c r="BC29" i="12"/>
  <c r="BC28" i="12"/>
  <c r="BC27" i="12"/>
  <c r="BC26" i="12"/>
  <c r="BC25" i="12"/>
  <c r="BC24" i="12"/>
  <c r="BC23" i="12"/>
  <c r="BC22" i="12"/>
  <c r="BC21" i="12"/>
  <c r="BC20" i="12"/>
  <c r="BC19" i="12"/>
  <c r="BC18" i="12"/>
  <c r="BC17" i="12"/>
  <c r="BC16" i="12"/>
  <c r="BC15" i="12"/>
  <c r="BC14" i="12"/>
  <c r="BC13" i="12"/>
  <c r="BC12" i="12"/>
  <c r="BC11" i="12"/>
  <c r="BC10" i="12"/>
  <c r="BC9" i="12"/>
  <c r="BC8" i="12"/>
  <c r="BC7" i="12"/>
  <c r="BC6" i="12"/>
  <c r="BH5" i="12"/>
  <c r="BH6" i="12" s="1"/>
  <c r="BI35" i="12"/>
  <c r="BI34" i="12"/>
  <c r="BI33" i="12"/>
  <c r="BI32" i="12"/>
  <c r="BI31" i="12"/>
  <c r="BI30" i="12"/>
  <c r="BI29" i="12"/>
  <c r="BI28" i="12"/>
  <c r="BI27" i="12"/>
  <c r="BI26" i="12"/>
  <c r="BI25" i="12"/>
  <c r="BI24" i="12"/>
  <c r="BI23" i="12"/>
  <c r="BI22" i="12"/>
  <c r="BI21" i="12"/>
  <c r="BI20" i="12"/>
  <c r="BI19" i="12"/>
  <c r="BI18" i="12"/>
  <c r="BI17" i="12"/>
  <c r="BI16" i="12"/>
  <c r="BI15" i="12"/>
  <c r="BI14" i="12"/>
  <c r="BI13" i="12"/>
  <c r="BI12" i="12"/>
  <c r="BI11" i="12"/>
  <c r="BI10" i="12"/>
  <c r="BI9" i="12"/>
  <c r="BI8" i="12"/>
  <c r="BI7" i="12"/>
  <c r="BI6" i="12"/>
  <c r="BI5" i="12"/>
  <c r="BL5" i="12" s="1"/>
  <c r="BM35" i="12"/>
  <c r="BM34" i="12"/>
  <c r="BM33" i="12"/>
  <c r="BM32" i="12"/>
  <c r="BM31" i="12"/>
  <c r="BM30" i="12"/>
  <c r="BM29" i="12"/>
  <c r="BM28" i="12"/>
  <c r="BM27" i="12"/>
  <c r="BM26" i="12"/>
  <c r="BM25" i="12"/>
  <c r="BM24" i="12"/>
  <c r="BM23" i="12"/>
  <c r="BM22" i="12"/>
  <c r="BM21" i="12"/>
  <c r="BM20" i="12"/>
  <c r="BM19" i="12"/>
  <c r="BM18" i="12"/>
  <c r="BM17" i="12"/>
  <c r="BM16" i="12"/>
  <c r="BM15" i="12"/>
  <c r="BM14" i="12"/>
  <c r="BM13" i="12"/>
  <c r="BM12" i="12"/>
  <c r="BM11" i="12"/>
  <c r="BM10" i="12"/>
  <c r="BM9" i="12"/>
  <c r="BM8" i="12"/>
  <c r="BM7" i="12"/>
  <c r="BM6" i="12"/>
  <c r="BP6" i="12" s="1"/>
  <c r="BP5" i="12"/>
  <c r="P5" i="9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7" i="9"/>
  <c r="D28" i="9"/>
  <c r="D29" i="9"/>
  <c r="D30" i="9"/>
  <c r="D31" i="9"/>
  <c r="D33" i="9"/>
  <c r="AQ5" i="9"/>
  <c r="AL6" i="9"/>
  <c r="AQ6" i="9" s="1"/>
  <c r="AQ7" i="9" s="1"/>
  <c r="AL7" i="9"/>
  <c r="AL8" i="9"/>
  <c r="AQ8" i="9"/>
  <c r="AQ9" i="9" s="1"/>
  <c r="AQ10" i="9" s="1"/>
  <c r="AQ11" i="9" s="1"/>
  <c r="AQ12" i="9" s="1"/>
  <c r="AQ13" i="9" s="1"/>
  <c r="AQ14" i="9" s="1"/>
  <c r="AQ15" i="9" s="1"/>
  <c r="AQ16" i="9" s="1"/>
  <c r="AQ17" i="9" s="1"/>
  <c r="AQ18" i="9" s="1"/>
  <c r="AQ19" i="9" s="1"/>
  <c r="AQ20" i="9" s="1"/>
  <c r="AQ21" i="9" s="1"/>
  <c r="AQ22" i="9" s="1"/>
  <c r="AQ23" i="9" s="1"/>
  <c r="AQ24" i="9" s="1"/>
  <c r="AQ25" i="9" s="1"/>
  <c r="AQ26" i="9" s="1"/>
  <c r="AQ27" i="9" s="1"/>
  <c r="AQ28" i="9" s="1"/>
  <c r="AQ29" i="9" s="1"/>
  <c r="AQ30" i="9" s="1"/>
  <c r="AQ31" i="9" s="1"/>
  <c r="AQ32" i="9" s="1"/>
  <c r="AL9" i="9"/>
  <c r="AL10" i="9"/>
  <c r="AL11" i="9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27" i="9"/>
  <c r="AL28" i="9"/>
  <c r="AL29" i="9"/>
  <c r="AL31" i="9"/>
  <c r="AL33" i="9"/>
  <c r="AS33" i="9"/>
  <c r="AS31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V5" i="9"/>
  <c r="AV6" i="9" s="1"/>
  <c r="AW33" i="9"/>
  <c r="AW31" i="9"/>
  <c r="AW30" i="9"/>
  <c r="AW29" i="9"/>
  <c r="AW28" i="9"/>
  <c r="AW27" i="9"/>
  <c r="AW26" i="9"/>
  <c r="AW25" i="9"/>
  <c r="AW24" i="9"/>
  <c r="AW23" i="9"/>
  <c r="AW22" i="9"/>
  <c r="AW21" i="9"/>
  <c r="AW20" i="9"/>
  <c r="AW19" i="9"/>
  <c r="AW18" i="9"/>
  <c r="AW17" i="9"/>
  <c r="AW16" i="9"/>
  <c r="AW15" i="9"/>
  <c r="AW14" i="9"/>
  <c r="AW13" i="9"/>
  <c r="AW12" i="9"/>
  <c r="AW11" i="9"/>
  <c r="AW10" i="9"/>
  <c r="AW9" i="9"/>
  <c r="AW8" i="9"/>
  <c r="AW7" i="9"/>
  <c r="AW6" i="9"/>
  <c r="AZ6" i="9" s="1"/>
  <c r="AW5" i="9"/>
  <c r="AZ5" i="9" s="1"/>
  <c r="BK33" i="9"/>
  <c r="BK31" i="9"/>
  <c r="BK30" i="9"/>
  <c r="BK29" i="9"/>
  <c r="BK28" i="9"/>
  <c r="BK27" i="9"/>
  <c r="BK26" i="9"/>
  <c r="BK25" i="9"/>
  <c r="BK24" i="9"/>
  <c r="BK23" i="9"/>
  <c r="BK22" i="9"/>
  <c r="BK21" i="9"/>
  <c r="BK20" i="9"/>
  <c r="BK19" i="9"/>
  <c r="BK18" i="9"/>
  <c r="BK17" i="9"/>
  <c r="BK16" i="9"/>
  <c r="BK15" i="9"/>
  <c r="BK14" i="9"/>
  <c r="BK13" i="9"/>
  <c r="BK12" i="9"/>
  <c r="BK11" i="9"/>
  <c r="BK10" i="9"/>
  <c r="BK9" i="9"/>
  <c r="BK8" i="9"/>
  <c r="BK7" i="9"/>
  <c r="BK6" i="9"/>
  <c r="BN6" i="9" s="1"/>
  <c r="BN5" i="9"/>
  <c r="P5" i="10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23" i="13" s="1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Z5" i="10"/>
  <c r="Z6" i="10" s="1"/>
  <c r="Z7" i="10" s="1"/>
  <c r="Z8" i="10" s="1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3" i="10"/>
  <c r="Q34" i="10"/>
  <c r="Q35" i="10"/>
  <c r="AI5" i="10"/>
  <c r="AA6" i="10"/>
  <c r="AI6" i="10" s="1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Q5" i="10"/>
  <c r="AQ6" i="10" s="1"/>
  <c r="AQ7" i="10" s="1"/>
  <c r="AQ8" i="10" s="1"/>
  <c r="AQ9" i="10" s="1"/>
  <c r="AL6" i="10"/>
  <c r="AL7" i="10"/>
  <c r="AL8" i="10"/>
  <c r="AL9" i="10"/>
  <c r="AL10" i="10"/>
  <c r="AQ10" i="10"/>
  <c r="AQ11" i="10" s="1"/>
  <c r="AQ12" i="10" s="1"/>
  <c r="AQ13" i="10" s="1"/>
  <c r="AQ14" i="10" s="1"/>
  <c r="AQ15" i="10" s="1"/>
  <c r="AQ16" i="10" s="1"/>
  <c r="AQ17" i="10" s="1"/>
  <c r="AQ18" i="10" s="1"/>
  <c r="AQ19" i="10" s="1"/>
  <c r="AQ20" i="10" s="1"/>
  <c r="AQ21" i="10" s="1"/>
  <c r="AQ22" i="10" s="1"/>
  <c r="AQ23" i="10" s="1"/>
  <c r="AQ24" i="10" s="1"/>
  <c r="AQ25" i="10" s="1"/>
  <c r="AQ26" i="10" s="1"/>
  <c r="AQ27" i="10" s="1"/>
  <c r="AQ28" i="10" s="1"/>
  <c r="AQ29" i="10" s="1"/>
  <c r="AQ30" i="10" s="1"/>
  <c r="AQ31" i="10" s="1"/>
  <c r="AQ32" i="10" s="1"/>
  <c r="AQ33" i="10" s="1"/>
  <c r="AQ34" i="10" s="1"/>
  <c r="AQ35" i="10" s="1"/>
  <c r="AQ36" i="10" s="1"/>
  <c r="AS23" i="13" s="1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S35" i="10"/>
  <c r="AS34" i="10"/>
  <c r="AS33" i="10"/>
  <c r="AS32" i="10"/>
  <c r="AS31" i="10"/>
  <c r="AS30" i="10"/>
  <c r="AS29" i="10"/>
  <c r="AS28" i="10"/>
  <c r="AS27" i="10"/>
  <c r="AS26" i="10"/>
  <c r="AS25" i="10"/>
  <c r="AS24" i="10"/>
  <c r="AS23" i="10"/>
  <c r="AS22" i="10"/>
  <c r="AS21" i="10"/>
  <c r="AS20" i="10"/>
  <c r="AS19" i="10"/>
  <c r="AS18" i="10"/>
  <c r="AS17" i="10"/>
  <c r="AS16" i="10"/>
  <c r="AS15" i="10"/>
  <c r="AS14" i="10"/>
  <c r="AS13" i="10"/>
  <c r="AS36" i="10" s="1"/>
  <c r="AT23" i="13" s="1"/>
  <c r="AS12" i="10"/>
  <c r="AS11" i="10"/>
  <c r="AS10" i="10"/>
  <c r="AS9" i="10"/>
  <c r="AS8" i="10"/>
  <c r="AS7" i="10"/>
  <c r="AS6" i="10"/>
  <c r="AV6" i="10"/>
  <c r="AV7" i="10" s="1"/>
  <c r="AS5" i="10"/>
  <c r="AV5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W8" i="10"/>
  <c r="AW7" i="10"/>
  <c r="AW6" i="10"/>
  <c r="AZ6" i="10" s="1"/>
  <c r="AW5" i="10"/>
  <c r="AZ5" i="10" s="1"/>
  <c r="BF5" i="10"/>
  <c r="BF6" i="10"/>
  <c r="BF7" i="10"/>
  <c r="BF8" i="10" s="1"/>
  <c r="BF9" i="10" s="1"/>
  <c r="BF10" i="10" s="1"/>
  <c r="BF11" i="10" s="1"/>
  <c r="BF12" i="10" s="1"/>
  <c r="BF13" i="10" s="1"/>
  <c r="BF14" i="10" s="1"/>
  <c r="BF15" i="10" s="1"/>
  <c r="BF16" i="10" s="1"/>
  <c r="BF17" i="10" s="1"/>
  <c r="BF18" i="10" s="1"/>
  <c r="BF19" i="10" s="1"/>
  <c r="BF20" i="10" s="1"/>
  <c r="BF21" i="10" s="1"/>
  <c r="BF22" i="10" s="1"/>
  <c r="BF23" i="10" s="1"/>
  <c r="BF24" i="10" s="1"/>
  <c r="BF25" i="10" s="1"/>
  <c r="BF26" i="10" s="1"/>
  <c r="BF27" i="10" s="1"/>
  <c r="BF28" i="10" s="1"/>
  <c r="BF29" i="10" s="1"/>
  <c r="BF30" i="10" s="1"/>
  <c r="BF31" i="10" s="1"/>
  <c r="BF32" i="10" s="1"/>
  <c r="BF33" i="10" s="1"/>
  <c r="BF34" i="10" s="1"/>
  <c r="BF35" i="10" s="1"/>
  <c r="BF36" i="10" s="1"/>
  <c r="BG23" i="13" s="1"/>
  <c r="BG35" i="10"/>
  <c r="BG34" i="10"/>
  <c r="BG33" i="10"/>
  <c r="BG32" i="10"/>
  <c r="BG31" i="10"/>
  <c r="BG30" i="10"/>
  <c r="BG29" i="10"/>
  <c r="BG28" i="10"/>
  <c r="BG27" i="10"/>
  <c r="BG26" i="10"/>
  <c r="BG25" i="10"/>
  <c r="BG24" i="10"/>
  <c r="BG23" i="10"/>
  <c r="BG22" i="10"/>
  <c r="BG21" i="10"/>
  <c r="BG20" i="10"/>
  <c r="BG19" i="10"/>
  <c r="BG18" i="10"/>
  <c r="BG17" i="10"/>
  <c r="BG16" i="10"/>
  <c r="BG15" i="10"/>
  <c r="BG14" i="10"/>
  <c r="BG13" i="10"/>
  <c r="BG12" i="10"/>
  <c r="BG11" i="10"/>
  <c r="BG10" i="10"/>
  <c r="BG9" i="10"/>
  <c r="BG8" i="10"/>
  <c r="BG7" i="10"/>
  <c r="BG6" i="10"/>
  <c r="BG5" i="10"/>
  <c r="BJ5" i="10" s="1"/>
  <c r="BK35" i="10"/>
  <c r="BK34" i="10"/>
  <c r="BK33" i="10"/>
  <c r="BK32" i="10"/>
  <c r="BK31" i="10"/>
  <c r="BK30" i="10"/>
  <c r="BK29" i="10"/>
  <c r="BK28" i="10"/>
  <c r="BK27" i="10"/>
  <c r="BK26" i="10"/>
  <c r="BK25" i="10"/>
  <c r="BK24" i="10"/>
  <c r="BK23" i="10"/>
  <c r="BK22" i="10"/>
  <c r="BK21" i="10"/>
  <c r="BK20" i="10"/>
  <c r="BK19" i="10"/>
  <c r="BK18" i="10"/>
  <c r="BK17" i="10"/>
  <c r="BK16" i="10"/>
  <c r="BK15" i="10"/>
  <c r="BK14" i="10"/>
  <c r="BK13" i="10"/>
  <c r="BK12" i="10"/>
  <c r="BK11" i="10"/>
  <c r="BK36" i="10" s="1"/>
  <c r="BL23" i="13" s="1"/>
  <c r="BK10" i="10"/>
  <c r="BK9" i="10"/>
  <c r="BK8" i="10"/>
  <c r="BK7" i="10"/>
  <c r="BK6" i="10"/>
  <c r="BK5" i="10"/>
  <c r="BN5" i="10"/>
  <c r="BN6" i="10"/>
  <c r="P5" i="11"/>
  <c r="D6" i="11"/>
  <c r="P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Z5" i="11"/>
  <c r="Q6" i="11"/>
  <c r="Z6" i="11" s="1"/>
  <c r="Z7" i="11" s="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AI5" i="11"/>
  <c r="AA6" i="11"/>
  <c r="AI6" i="11"/>
  <c r="AI7" i="11" s="1"/>
  <c r="AI8" i="11" s="1"/>
  <c r="AI9" i="11" s="1"/>
  <c r="AI10" i="11" s="1"/>
  <c r="AI11" i="11" s="1"/>
  <c r="AI12" i="11" s="1"/>
  <c r="AI13" i="11" s="1"/>
  <c r="AI14" i="11" s="1"/>
  <c r="AI15" i="11" s="1"/>
  <c r="AI16" i="11" s="1"/>
  <c r="AI17" i="11" s="1"/>
  <c r="AI18" i="11" s="1"/>
  <c r="AI19" i="11" s="1"/>
  <c r="AI20" i="11" s="1"/>
  <c r="AI21" i="11" s="1"/>
  <c r="AI22" i="11" s="1"/>
  <c r="AI23" i="11" s="1"/>
  <c r="AI24" i="11" s="1"/>
  <c r="AI25" i="11" s="1"/>
  <c r="AI26" i="11" s="1"/>
  <c r="AI27" i="11" s="1"/>
  <c r="AI28" i="11" s="1"/>
  <c r="AI29" i="11" s="1"/>
  <c r="AI30" i="11" s="1"/>
  <c r="AI31" i="11" s="1"/>
  <c r="AI32" i="11" s="1"/>
  <c r="AI33" i="11" s="1"/>
  <c r="AI34" i="11" s="1"/>
  <c r="AI35" i="11" s="1"/>
  <c r="AM25" i="13" s="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Q5" i="11"/>
  <c r="AL6" i="11"/>
  <c r="AQ6" i="11" s="1"/>
  <c r="AQ7" i="11" s="1"/>
  <c r="AQ8" i="11" s="1"/>
  <c r="AQ9" i="11" s="1"/>
  <c r="AQ10" i="11" s="1"/>
  <c r="AQ11" i="11" s="1"/>
  <c r="AQ12" i="11" s="1"/>
  <c r="AQ13" i="11" s="1"/>
  <c r="AQ14" i="11" s="1"/>
  <c r="AQ15" i="11" s="1"/>
  <c r="AQ16" i="11" s="1"/>
  <c r="AQ17" i="11" s="1"/>
  <c r="AQ18" i="11" s="1"/>
  <c r="AQ19" i="11" s="1"/>
  <c r="AQ20" i="11" s="1"/>
  <c r="AQ21" i="11" s="1"/>
  <c r="AQ22" i="11" s="1"/>
  <c r="AQ23" i="11" s="1"/>
  <c r="AQ24" i="11" s="1"/>
  <c r="AQ25" i="11" s="1"/>
  <c r="AQ26" i="11" s="1"/>
  <c r="AQ27" i="11" s="1"/>
  <c r="AQ28" i="11" s="1"/>
  <c r="AQ29" i="11" s="1"/>
  <c r="AQ30" i="11" s="1"/>
  <c r="AQ31" i="11" s="1"/>
  <c r="AQ32" i="11" s="1"/>
  <c r="AQ33" i="11" s="1"/>
  <c r="AQ34" i="11" s="1"/>
  <c r="AQ35" i="11" s="1"/>
  <c r="AS25" i="13" s="1"/>
  <c r="AL7" i="1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V5" i="11"/>
  <c r="AV6" i="11"/>
  <c r="AV7" i="11"/>
  <c r="AV8" i="11" s="1"/>
  <c r="AV9" i="11" s="1"/>
  <c r="AV10" i="11" s="1"/>
  <c r="AV11" i="11" s="1"/>
  <c r="AV12" i="11" s="1"/>
  <c r="AV13" i="11" s="1"/>
  <c r="AV14" i="11" s="1"/>
  <c r="AV15" i="11"/>
  <c r="AV16" i="11" s="1"/>
  <c r="AV17" i="11" s="1"/>
  <c r="AV18" i="11" s="1"/>
  <c r="AV19" i="11" s="1"/>
  <c r="AV20" i="11" s="1"/>
  <c r="AV21" i="11" s="1"/>
  <c r="AV22" i="11" s="1"/>
  <c r="AV23" i="11" s="1"/>
  <c r="AV24" i="11" s="1"/>
  <c r="AV25" i="11" s="1"/>
  <c r="AV26" i="11" s="1"/>
  <c r="AV27" i="11" s="1"/>
  <c r="AV28" i="11" s="1"/>
  <c r="AV29" i="11" s="1"/>
  <c r="AV30" i="11" s="1"/>
  <c r="AV31" i="11" s="1"/>
  <c r="AV32" i="11" s="1"/>
  <c r="AV33" i="11" s="1"/>
  <c r="AV34" i="11" s="1"/>
  <c r="AV35" i="11" s="1"/>
  <c r="AW25" i="13" s="1"/>
  <c r="AZ5" i="11"/>
  <c r="AZ6" i="11" s="1"/>
  <c r="AZ7" i="11"/>
  <c r="AZ8" i="11" s="1"/>
  <c r="AZ9" i="11" s="1"/>
  <c r="AZ10" i="11" s="1"/>
  <c r="AZ11" i="11" s="1"/>
  <c r="AZ12" i="11" s="1"/>
  <c r="AZ13" i="11" s="1"/>
  <c r="AZ14" i="11" s="1"/>
  <c r="AZ15" i="11" s="1"/>
  <c r="AZ16" i="11" s="1"/>
  <c r="AZ17" i="11" s="1"/>
  <c r="AZ18" i="11" s="1"/>
  <c r="AZ19" i="11" s="1"/>
  <c r="AZ20" i="11" s="1"/>
  <c r="AZ21" i="11" s="1"/>
  <c r="AZ22" i="11" s="1"/>
  <c r="AZ23" i="11" s="1"/>
  <c r="AZ24" i="11" s="1"/>
  <c r="AZ25" i="11" s="1"/>
  <c r="AZ26" i="11" s="1"/>
  <c r="AZ27" i="11" s="1"/>
  <c r="AZ28" i="11" s="1"/>
  <c r="AZ29" i="11" s="1"/>
  <c r="AZ30" i="11" s="1"/>
  <c r="AZ31" i="11" s="1"/>
  <c r="AZ32" i="11" s="1"/>
  <c r="AZ33" i="11" s="1"/>
  <c r="AZ34" i="11" s="1"/>
  <c r="AZ35" i="11" s="1"/>
  <c r="BA25" i="13" s="1"/>
  <c r="BF5" i="11"/>
  <c r="BF6" i="11" s="1"/>
  <c r="BF7" i="11" s="1"/>
  <c r="BF8" i="11" s="1"/>
  <c r="BF9" i="11" s="1"/>
  <c r="BF10" i="11" s="1"/>
  <c r="BF11" i="11" s="1"/>
  <c r="BF12" i="11" s="1"/>
  <c r="BF13" i="11" s="1"/>
  <c r="BF14" i="11" s="1"/>
  <c r="BF15" i="11" s="1"/>
  <c r="BF16" i="11" s="1"/>
  <c r="BF17" i="11" s="1"/>
  <c r="BF18" i="11" s="1"/>
  <c r="BF19" i="11" s="1"/>
  <c r="BF20" i="11" s="1"/>
  <c r="BF21" i="11" s="1"/>
  <c r="BF22" i="11" s="1"/>
  <c r="BF23" i="11" s="1"/>
  <c r="BF24" i="11" s="1"/>
  <c r="BF25" i="11" s="1"/>
  <c r="BF26" i="11" s="1"/>
  <c r="BF27" i="11" s="1"/>
  <c r="BF28" i="11" s="1"/>
  <c r="BF29" i="11" s="1"/>
  <c r="BF30" i="11" s="1"/>
  <c r="BF31" i="11" s="1"/>
  <c r="BF32" i="11" s="1"/>
  <c r="BF33" i="11" s="1"/>
  <c r="BF34" i="11" s="1"/>
  <c r="BF35" i="11" s="1"/>
  <c r="BG25" i="13" s="1"/>
  <c r="BG33" i="11"/>
  <c r="BG32" i="11"/>
  <c r="BG31" i="11"/>
  <c r="BG30" i="11"/>
  <c r="BG29" i="11"/>
  <c r="BG28" i="11"/>
  <c r="BG27" i="11"/>
  <c r="BG26" i="11"/>
  <c r="BG25" i="11"/>
  <c r="BG24" i="11"/>
  <c r="BG23" i="11"/>
  <c r="BG22" i="11"/>
  <c r="BG21" i="11"/>
  <c r="BG20" i="11"/>
  <c r="BG19" i="11"/>
  <c r="BG18" i="11"/>
  <c r="BG17" i="11"/>
  <c r="BG16" i="11"/>
  <c r="BG15" i="11"/>
  <c r="BG14" i="11"/>
  <c r="BG13" i="11"/>
  <c r="BG12" i="11"/>
  <c r="BG11" i="11"/>
  <c r="BG10" i="11"/>
  <c r="BG9" i="11"/>
  <c r="BG8" i="11"/>
  <c r="BG7" i="11"/>
  <c r="BG35" i="11" s="1"/>
  <c r="BG6" i="11"/>
  <c r="BJ6" i="11" s="1"/>
  <c r="BG5" i="11"/>
  <c r="BJ5" i="11"/>
  <c r="BK33" i="11"/>
  <c r="BK32" i="11"/>
  <c r="BK31" i="11"/>
  <c r="BK30" i="11"/>
  <c r="BK29" i="11"/>
  <c r="BK28" i="11"/>
  <c r="BK27" i="11"/>
  <c r="BK26" i="11"/>
  <c r="BK25" i="11"/>
  <c r="BK24" i="11"/>
  <c r="BK23" i="11"/>
  <c r="BK22" i="11"/>
  <c r="BK21" i="11"/>
  <c r="BK20" i="11"/>
  <c r="BK19" i="11"/>
  <c r="BK18" i="11"/>
  <c r="BK17" i="11"/>
  <c r="BK16" i="11"/>
  <c r="BK15" i="11"/>
  <c r="BK14" i="11"/>
  <c r="BK13" i="11"/>
  <c r="BK12" i="11"/>
  <c r="BK11" i="11"/>
  <c r="BK10" i="11"/>
  <c r="BK9" i="11"/>
  <c r="BK8" i="11"/>
  <c r="BK7" i="11"/>
  <c r="BK6" i="11"/>
  <c r="BK5" i="11"/>
  <c r="BN5" i="11" s="1"/>
  <c r="AW5" i="7"/>
  <c r="AW36" i="7" s="1"/>
  <c r="AX17" i="13" s="1"/>
  <c r="AS5" i="7"/>
  <c r="AS36" i="7"/>
  <c r="AT17" i="13" s="1"/>
  <c r="AL5" i="7"/>
  <c r="AL36" i="7"/>
  <c r="AN17" i="13" s="1"/>
  <c r="D5" i="7"/>
  <c r="D36" i="7"/>
  <c r="Q5" i="7"/>
  <c r="Q36" i="7"/>
  <c r="AA5" i="7"/>
  <c r="AA36" i="7" s="1"/>
  <c r="AE17" i="13" s="1"/>
  <c r="AL5" i="5"/>
  <c r="AL36" i="5" s="1"/>
  <c r="AN13" i="13" s="1"/>
  <c r="AW36" i="5"/>
  <c r="BA36" i="7"/>
  <c r="BB17" i="13" s="1"/>
  <c r="BG5" i="7"/>
  <c r="BG36" i="7" s="1"/>
  <c r="BH17" i="13" s="1"/>
  <c r="BK36" i="7"/>
  <c r="AP36" i="7"/>
  <c r="AR17" i="13"/>
  <c r="BA5" i="6"/>
  <c r="AW5" i="6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36" i="5" s="1"/>
  <c r="BB13" i="13" s="1"/>
  <c r="BA11" i="5"/>
  <c r="BA10" i="5"/>
  <c r="BA9" i="5"/>
  <c r="BA8" i="5"/>
  <c r="BA7" i="5"/>
  <c r="BA6" i="5"/>
  <c r="BF6" i="5" s="1"/>
  <c r="BF7" i="5" s="1"/>
  <c r="BF8" i="5" s="1"/>
  <c r="BF9" i="5" s="1"/>
  <c r="BF10" i="5" s="1"/>
  <c r="BF11" i="5" s="1"/>
  <c r="BF12" i="5" s="1"/>
  <c r="BF13" i="5" s="1"/>
  <c r="BF14" i="5" s="1"/>
  <c r="BF15" i="5" s="1"/>
  <c r="BF16" i="5" s="1"/>
  <c r="BF17" i="5" s="1"/>
  <c r="BF18" i="5" s="1"/>
  <c r="BF19" i="5" s="1"/>
  <c r="BF20" i="5" s="1"/>
  <c r="BF21" i="5" s="1"/>
  <c r="BF22" i="5" s="1"/>
  <c r="BF23" i="5" s="1"/>
  <c r="BF24" i="5" s="1"/>
  <c r="BF25" i="5" s="1"/>
  <c r="BF26" i="5" s="1"/>
  <c r="BF27" i="5" s="1"/>
  <c r="BF28" i="5" s="1"/>
  <c r="BF29" i="5" s="1"/>
  <c r="BF30" i="5" s="1"/>
  <c r="BF31" i="5" s="1"/>
  <c r="BF32" i="5" s="1"/>
  <c r="BF33" i="5" s="1"/>
  <c r="BF34" i="5" s="1"/>
  <c r="BF35" i="5" s="1"/>
  <c r="BF36" i="5" s="1"/>
  <c r="BG13" i="13" s="1"/>
  <c r="BA5" i="5"/>
  <c r="BL5" i="2"/>
  <c r="BL36" i="2" s="1"/>
  <c r="BL7" i="13" s="1"/>
  <c r="BH5" i="2"/>
  <c r="BB5" i="2"/>
  <c r="AX5" i="2"/>
  <c r="R35" i="11"/>
  <c r="T25" i="13" s="1"/>
  <c r="T23" i="13"/>
  <c r="R34" i="9"/>
  <c r="T21" i="13"/>
  <c r="R36" i="8"/>
  <c r="T19" i="13" s="1"/>
  <c r="R36" i="7"/>
  <c r="T17" i="13" s="1"/>
  <c r="V15" i="13"/>
  <c r="BA5" i="8"/>
  <c r="BA36" i="8" s="1"/>
  <c r="BB19" i="13"/>
  <c r="BB36" i="8"/>
  <c r="BG36" i="8"/>
  <c r="BK5" i="1"/>
  <c r="BG5" i="6"/>
  <c r="BK5" i="9"/>
  <c r="BG20" i="9"/>
  <c r="BG33" i="9"/>
  <c r="BG31" i="9"/>
  <c r="BG30" i="9"/>
  <c r="BG29" i="9"/>
  <c r="BG28" i="9"/>
  <c r="BG27" i="9"/>
  <c r="BG26" i="9"/>
  <c r="BG25" i="9"/>
  <c r="BG24" i="9"/>
  <c r="BG23" i="9"/>
  <c r="BG22" i="9"/>
  <c r="BG21" i="9"/>
  <c r="BG19" i="9"/>
  <c r="BG18" i="9"/>
  <c r="BG17" i="9"/>
  <c r="BG16" i="9"/>
  <c r="BG15" i="9"/>
  <c r="BG14" i="9"/>
  <c r="BG13" i="9"/>
  <c r="BG12" i="9"/>
  <c r="BG11" i="9"/>
  <c r="BG10" i="9"/>
  <c r="BG9" i="9"/>
  <c r="BG8" i="9"/>
  <c r="BG7" i="9"/>
  <c r="BG6" i="9"/>
  <c r="BG5" i="9"/>
  <c r="BL35" i="1"/>
  <c r="BM5" i="13"/>
  <c r="BM7" i="13"/>
  <c r="BL36" i="7"/>
  <c r="BM17" i="13"/>
  <c r="BL35" i="4"/>
  <c r="BM11" i="13"/>
  <c r="BL36" i="8"/>
  <c r="BM19" i="13" s="1"/>
  <c r="BM9" i="13"/>
  <c r="BL36" i="5"/>
  <c r="BM13" i="13" s="1"/>
  <c r="BL35" i="6"/>
  <c r="BM15" i="13" s="1"/>
  <c r="BL34" i="9"/>
  <c r="BM21" i="13" s="1"/>
  <c r="BL36" i="10"/>
  <c r="BM23" i="13"/>
  <c r="BL35" i="11"/>
  <c r="BM25" i="13" s="1"/>
  <c r="BN36" i="12"/>
  <c r="BM27" i="13" s="1"/>
  <c r="BK5" i="6"/>
  <c r="BK35" i="6" s="1"/>
  <c r="BL15" i="13" s="1"/>
  <c r="D5" i="12"/>
  <c r="D36" i="12" s="1"/>
  <c r="E36" i="12"/>
  <c r="F36" i="12"/>
  <c r="G36" i="12"/>
  <c r="I36" i="12"/>
  <c r="J36" i="12"/>
  <c r="K36" i="12"/>
  <c r="L36" i="12"/>
  <c r="M36" i="12"/>
  <c r="N36" i="12"/>
  <c r="O36" i="12"/>
  <c r="R36" i="12"/>
  <c r="S36" i="12"/>
  <c r="U36" i="12"/>
  <c r="X36" i="12"/>
  <c r="Y36" i="12"/>
  <c r="Z36" i="12"/>
  <c r="AD36" i="12"/>
  <c r="AE36" i="12"/>
  <c r="AF36" i="12"/>
  <c r="AG36" i="12"/>
  <c r="AH36" i="12"/>
  <c r="AI36" i="12"/>
  <c r="AJ36" i="12"/>
  <c r="AN36" i="12"/>
  <c r="AO36" i="12"/>
  <c r="AP36" i="12"/>
  <c r="AQ36" i="12"/>
  <c r="AU36" i="12"/>
  <c r="AV36" i="12"/>
  <c r="AZ36" i="12"/>
  <c r="AY27" i="13" s="1"/>
  <c r="BA36" i="12"/>
  <c r="BD36" i="12"/>
  <c r="BE36" i="12"/>
  <c r="BF36" i="12"/>
  <c r="BG36" i="12"/>
  <c r="BJ36" i="12"/>
  <c r="BI27" i="13" s="1"/>
  <c r="BH35" i="11"/>
  <c r="BI25" i="13" s="1"/>
  <c r="BH36" i="10"/>
  <c r="BI23" i="13"/>
  <c r="BM34" i="9"/>
  <c r="BI34" i="9"/>
  <c r="BH34" i="9"/>
  <c r="BI21" i="13" s="1"/>
  <c r="BH36" i="8"/>
  <c r="BI19" i="13" s="1"/>
  <c r="BH36" i="7"/>
  <c r="BI17" i="13"/>
  <c r="BH36" i="5"/>
  <c r="BI13" i="13" s="1"/>
  <c r="BH35" i="4"/>
  <c r="BI11" i="13" s="1"/>
  <c r="BI9" i="13"/>
  <c r="BI7" i="13"/>
  <c r="BH35" i="1"/>
  <c r="BI5" i="13"/>
  <c r="AP36" i="8"/>
  <c r="AO36" i="8"/>
  <c r="AN36" i="8"/>
  <c r="AM36" i="8"/>
  <c r="AL5" i="8"/>
  <c r="AL36" i="8" s="1"/>
  <c r="AN19" i="13" s="1"/>
  <c r="AU36" i="8"/>
  <c r="AT36" i="8"/>
  <c r="AS36" i="8"/>
  <c r="AW5" i="8"/>
  <c r="BM36" i="8"/>
  <c r="BK36" i="8"/>
  <c r="BL19" i="13" s="1"/>
  <c r="BC36" i="8"/>
  <c r="BD36" i="8"/>
  <c r="BE36" i="8"/>
  <c r="BF19" i="13" s="1"/>
  <c r="BI36" i="8"/>
  <c r="X35" i="6"/>
  <c r="Z15" i="13" s="1"/>
  <c r="AM35" i="11"/>
  <c r="AU35" i="11"/>
  <c r="AV25" i="13" s="1"/>
  <c r="AX35" i="11"/>
  <c r="AY35" i="11"/>
  <c r="BC35" i="11"/>
  <c r="BD35" i="11"/>
  <c r="BE35" i="11"/>
  <c r="BI35" i="11"/>
  <c r="BM35" i="11"/>
  <c r="BD36" i="10"/>
  <c r="BE23" i="13" s="1"/>
  <c r="BI36" i="10"/>
  <c r="BM36" i="10"/>
  <c r="AL5" i="10"/>
  <c r="AL36" i="10" s="1"/>
  <c r="AN23" i="13" s="1"/>
  <c r="AA5" i="10"/>
  <c r="AA36" i="10" s="1"/>
  <c r="AE23" i="13" s="1"/>
  <c r="AC36" i="10"/>
  <c r="AD36" i="10"/>
  <c r="AE36" i="10"/>
  <c r="AF36" i="10"/>
  <c r="AG36" i="10"/>
  <c r="AH36" i="10"/>
  <c r="AM36" i="10"/>
  <c r="AO36" i="10"/>
  <c r="AQ23" i="13" s="1"/>
  <c r="AP36" i="10"/>
  <c r="AT36" i="10"/>
  <c r="AX36" i="10"/>
  <c r="BC36" i="10"/>
  <c r="H36" i="8"/>
  <c r="I36" i="8"/>
  <c r="J36" i="8"/>
  <c r="K36" i="8"/>
  <c r="L36" i="8"/>
  <c r="M36" i="8"/>
  <c r="N36" i="8"/>
  <c r="O36" i="8"/>
  <c r="T36" i="8"/>
  <c r="U36" i="8"/>
  <c r="W19" i="13" s="1"/>
  <c r="W36" i="8"/>
  <c r="X36" i="8"/>
  <c r="Y36" i="8"/>
  <c r="AB36" i="8"/>
  <c r="AC36" i="8"/>
  <c r="AD36" i="8"/>
  <c r="AE36" i="8"/>
  <c r="AF36" i="8"/>
  <c r="AG36" i="8"/>
  <c r="AK19" i="13" s="1"/>
  <c r="AH36" i="8"/>
  <c r="AX36" i="8"/>
  <c r="AY36" i="8"/>
  <c r="AZ19" i="13" s="1"/>
  <c r="F36" i="7"/>
  <c r="G36" i="7"/>
  <c r="H36" i="7"/>
  <c r="I36" i="7"/>
  <c r="J36" i="7"/>
  <c r="K36" i="7"/>
  <c r="L36" i="7"/>
  <c r="M36" i="7"/>
  <c r="N36" i="7"/>
  <c r="O36" i="7"/>
  <c r="W36" i="7"/>
  <c r="X36" i="7"/>
  <c r="Y36" i="7"/>
  <c r="AB36" i="7"/>
  <c r="AC36" i="7"/>
  <c r="AD36" i="7"/>
  <c r="AE36" i="7"/>
  <c r="AG36" i="7"/>
  <c r="AH36" i="7"/>
  <c r="AM36" i="7"/>
  <c r="AN36" i="7"/>
  <c r="AP17" i="13" s="1"/>
  <c r="AO36" i="7"/>
  <c r="AT36" i="7"/>
  <c r="AU36" i="7"/>
  <c r="AX36" i="7"/>
  <c r="AY36" i="7"/>
  <c r="BB36" i="7"/>
  <c r="BC36" i="7"/>
  <c r="BD36" i="7"/>
  <c r="BE17" i="13" s="1"/>
  <c r="BE36" i="7"/>
  <c r="BI36" i="7"/>
  <c r="BJ17" i="13" s="1"/>
  <c r="BM36" i="7"/>
  <c r="BD35" i="4"/>
  <c r="BE11" i="13" s="1"/>
  <c r="AY35" i="4"/>
  <c r="AZ11" i="13" s="1"/>
  <c r="D5" i="5"/>
  <c r="D36" i="5" s="1"/>
  <c r="F36" i="5"/>
  <c r="F13" i="13" s="1"/>
  <c r="G36" i="5"/>
  <c r="G13" i="13" s="1"/>
  <c r="H36" i="5"/>
  <c r="I36" i="5"/>
  <c r="J36" i="5"/>
  <c r="K36" i="5"/>
  <c r="O36" i="5"/>
  <c r="Q5" i="5"/>
  <c r="Q36" i="5" s="1"/>
  <c r="T36" i="5"/>
  <c r="W36" i="5"/>
  <c r="X36" i="5"/>
  <c r="Y36" i="5"/>
  <c r="AB36" i="5"/>
  <c r="AC36" i="5"/>
  <c r="AD36" i="5"/>
  <c r="AE36" i="5"/>
  <c r="AF36" i="5"/>
  <c r="AG36" i="5"/>
  <c r="AH36" i="5"/>
  <c r="AL13" i="13" s="1"/>
  <c r="AM36" i="5"/>
  <c r="AN36" i="5"/>
  <c r="AO36" i="5"/>
  <c r="AP36" i="5"/>
  <c r="AT36" i="5"/>
  <c r="AU36" i="5"/>
  <c r="AX36" i="5"/>
  <c r="AY36" i="5"/>
  <c r="AZ13" i="13" s="1"/>
  <c r="BB36" i="5"/>
  <c r="BC13" i="13" s="1"/>
  <c r="BC36" i="5"/>
  <c r="BD36" i="5"/>
  <c r="BE13" i="13" s="1"/>
  <c r="BI36" i="5"/>
  <c r="BJ13" i="13" s="1"/>
  <c r="BM36" i="5"/>
  <c r="BN13" i="13"/>
  <c r="BG34" i="5"/>
  <c r="BG33" i="5"/>
  <c r="BG32" i="5"/>
  <c r="BG31" i="5"/>
  <c r="BG30" i="5"/>
  <c r="BG29" i="5"/>
  <c r="BG28" i="5"/>
  <c r="BG27" i="5"/>
  <c r="BG26" i="5"/>
  <c r="BG24" i="5"/>
  <c r="BG23" i="5"/>
  <c r="BG22" i="5"/>
  <c r="BG21" i="5"/>
  <c r="BG20" i="5"/>
  <c r="BG19" i="5"/>
  <c r="BG18" i="5"/>
  <c r="BG17" i="5"/>
  <c r="BG16" i="5"/>
  <c r="BG15" i="5"/>
  <c r="BG14" i="5"/>
  <c r="BG13" i="5"/>
  <c r="BG12" i="5"/>
  <c r="BG11" i="5"/>
  <c r="BG10" i="5"/>
  <c r="BG9" i="5"/>
  <c r="BG8" i="5"/>
  <c r="BG7" i="5"/>
  <c r="BG6" i="5"/>
  <c r="BJ6" i="5"/>
  <c r="BG5" i="5"/>
  <c r="BI35" i="4"/>
  <c r="BJ11" i="13" s="1"/>
  <c r="BM35" i="4"/>
  <c r="BK5" i="4"/>
  <c r="BK35" i="4" s="1"/>
  <c r="BL11" i="13" s="1"/>
  <c r="BG5" i="4"/>
  <c r="BG36" i="3"/>
  <c r="BH9" i="13" s="1"/>
  <c r="BK5" i="3"/>
  <c r="BK36" i="3" s="1"/>
  <c r="AL5" i="3"/>
  <c r="AL36" i="3" s="1"/>
  <c r="AN9" i="13" s="1"/>
  <c r="AS36" i="3"/>
  <c r="AW36" i="3"/>
  <c r="BI35" i="1"/>
  <c r="AW5" i="1"/>
  <c r="BG5" i="1"/>
  <c r="BA5" i="1"/>
  <c r="BC5" i="12"/>
  <c r="BC36" i="12" s="1"/>
  <c r="AY5" i="12"/>
  <c r="AT5" i="12"/>
  <c r="BM5" i="12"/>
  <c r="BM36" i="12" s="1"/>
  <c r="BL27" i="13" s="1"/>
  <c r="BA6" i="10"/>
  <c r="BA35" i="10"/>
  <c r="BA34" i="10"/>
  <c r="BA33" i="10"/>
  <c r="BA32" i="10"/>
  <c r="BA31" i="10"/>
  <c r="BA30" i="10"/>
  <c r="BA29" i="10"/>
  <c r="BA28" i="10"/>
  <c r="BA27" i="10"/>
  <c r="BA26" i="10"/>
  <c r="BA25" i="10"/>
  <c r="BA24" i="10"/>
  <c r="BA23" i="10"/>
  <c r="BA22" i="10"/>
  <c r="BA21" i="10"/>
  <c r="BA20" i="10"/>
  <c r="BA19" i="10"/>
  <c r="BA18" i="10"/>
  <c r="BA17" i="10"/>
  <c r="BA16" i="10"/>
  <c r="BA15" i="10"/>
  <c r="BA14" i="10"/>
  <c r="BA13" i="10"/>
  <c r="BA12" i="10"/>
  <c r="BA11" i="10"/>
  <c r="BA10" i="10"/>
  <c r="BA9" i="10"/>
  <c r="BA8" i="10"/>
  <c r="BA7" i="10"/>
  <c r="BA5" i="10"/>
  <c r="BJ5" i="9"/>
  <c r="BA5" i="9"/>
  <c r="AS5" i="9"/>
  <c r="AS34" i="9" s="1"/>
  <c r="AT21" i="13" s="1"/>
  <c r="BG35" i="1"/>
  <c r="BH5" i="13" s="1"/>
  <c r="BH36" i="2"/>
  <c r="BH7" i="13" s="1"/>
  <c r="BG35" i="4"/>
  <c r="BH11" i="13" s="1"/>
  <c r="BH19" i="13"/>
  <c r="BH25" i="13"/>
  <c r="BI36" i="12"/>
  <c r="BH27" i="13" s="1"/>
  <c r="AL5" i="1"/>
  <c r="AL35" i="1" s="1"/>
  <c r="AN5" i="13" s="1"/>
  <c r="AM5" i="2"/>
  <c r="AM36" i="2" s="1"/>
  <c r="AN7" i="13" s="1"/>
  <c r="AL5" i="4"/>
  <c r="AL35" i="4"/>
  <c r="AN11" i="13" s="1"/>
  <c r="AL5" i="6"/>
  <c r="AL35" i="6"/>
  <c r="AN15" i="13" s="1"/>
  <c r="AL5" i="9"/>
  <c r="AL34" i="9"/>
  <c r="AN21" i="13" s="1"/>
  <c r="AL5" i="11"/>
  <c r="AL35" i="11" s="1"/>
  <c r="AN25" i="13" s="1"/>
  <c r="AM5" i="12"/>
  <c r="AM36" i="12" s="1"/>
  <c r="AN27" i="13" s="1"/>
  <c r="BM35" i="1"/>
  <c r="BN5" i="13" s="1"/>
  <c r="BN30" i="13"/>
  <c r="BN36" i="2"/>
  <c r="BN7" i="13" s="1"/>
  <c r="BN9" i="13"/>
  <c r="BN11" i="13"/>
  <c r="BM35" i="6"/>
  <c r="BN15" i="13"/>
  <c r="BN17" i="13"/>
  <c r="BN19" i="13"/>
  <c r="BN21" i="13"/>
  <c r="BN23" i="13"/>
  <c r="BN25" i="13"/>
  <c r="BO36" i="12"/>
  <c r="BN27" i="13" s="1"/>
  <c r="BL9" i="13"/>
  <c r="BK36" i="5"/>
  <c r="BL13" i="13" s="1"/>
  <c r="BL25" i="13"/>
  <c r="BJ5" i="13"/>
  <c r="BJ36" i="2"/>
  <c r="BJ7" i="13"/>
  <c r="BJ9" i="13"/>
  <c r="BI35" i="6"/>
  <c r="BJ15" i="13" s="1"/>
  <c r="BJ19" i="13"/>
  <c r="BJ21" i="13"/>
  <c r="BJ23" i="13"/>
  <c r="BJ25" i="13"/>
  <c r="BK36" i="12"/>
  <c r="BJ27" i="13" s="1"/>
  <c r="BE35" i="1"/>
  <c r="BF5" i="13" s="1"/>
  <c r="BF36" i="2"/>
  <c r="BF7" i="13" s="1"/>
  <c r="BF9" i="13"/>
  <c r="BE35" i="4"/>
  <c r="BF11" i="13" s="1"/>
  <c r="BE36" i="5"/>
  <c r="BF13" i="13"/>
  <c r="BE35" i="6"/>
  <c r="BF15" i="13"/>
  <c r="BF17" i="13"/>
  <c r="BE34" i="9"/>
  <c r="BF21" i="13" s="1"/>
  <c r="BF23" i="13"/>
  <c r="BF25" i="13"/>
  <c r="BF27" i="13"/>
  <c r="BD35" i="1"/>
  <c r="BE5" i="13" s="1"/>
  <c r="BE36" i="2"/>
  <c r="BE7" i="13"/>
  <c r="BE9" i="13"/>
  <c r="BD35" i="6"/>
  <c r="BE15" i="13" s="1"/>
  <c r="BE19" i="13"/>
  <c r="BD34" i="9"/>
  <c r="BE21" i="13" s="1"/>
  <c r="BE25" i="13"/>
  <c r="BE27" i="13"/>
  <c r="BB35" i="1"/>
  <c r="BC5" i="13" s="1"/>
  <c r="BC36" i="2"/>
  <c r="BC7" i="13" s="1"/>
  <c r="BC9" i="13"/>
  <c r="BB35" i="4"/>
  <c r="BC11" i="13" s="1"/>
  <c r="BB35" i="6"/>
  <c r="BC15" i="13" s="1"/>
  <c r="BC17" i="13"/>
  <c r="BC19" i="13"/>
  <c r="BB34" i="9"/>
  <c r="BC21" i="13"/>
  <c r="BC23" i="13"/>
  <c r="BB35" i="11"/>
  <c r="BC25" i="13"/>
  <c r="BC27" i="13"/>
  <c r="AY35" i="1"/>
  <c r="AZ5" i="13" s="1"/>
  <c r="AZ36" i="2"/>
  <c r="AZ7" i="13"/>
  <c r="AZ9" i="13"/>
  <c r="AY35" i="6"/>
  <c r="AZ15" i="13"/>
  <c r="AZ17" i="13"/>
  <c r="AY34" i="9"/>
  <c r="AZ21" i="13" s="1"/>
  <c r="AZ23" i="13"/>
  <c r="AZ25" i="13"/>
  <c r="AZ27" i="13"/>
  <c r="AB5" i="2"/>
  <c r="AB36" i="2" s="1"/>
  <c r="AT36" i="2"/>
  <c r="AS35" i="1"/>
  <c r="AT5" i="13" s="1"/>
  <c r="AS36" i="5"/>
  <c r="AH35" i="1"/>
  <c r="AL5" i="13" s="1"/>
  <c r="AI36" i="2"/>
  <c r="AL7" i="13" s="1"/>
  <c r="AL9" i="13"/>
  <c r="AH35" i="4"/>
  <c r="AL11" i="13" s="1"/>
  <c r="AH35" i="6"/>
  <c r="AL15" i="13" s="1"/>
  <c r="AL17" i="13"/>
  <c r="AL19" i="13"/>
  <c r="AH34" i="9"/>
  <c r="AL21" i="13"/>
  <c r="AL23" i="13"/>
  <c r="AH35" i="11"/>
  <c r="AL25" i="13"/>
  <c r="AL27" i="13"/>
  <c r="AG35" i="1"/>
  <c r="AK5" i="13" s="1"/>
  <c r="AH36" i="2"/>
  <c r="AK7" i="13"/>
  <c r="AK9" i="13"/>
  <c r="AG35" i="4"/>
  <c r="AK11" i="13"/>
  <c r="AK13" i="13"/>
  <c r="AK15" i="13"/>
  <c r="AK17" i="13"/>
  <c r="AG34" i="9"/>
  <c r="AK21" i="13" s="1"/>
  <c r="AK23" i="13"/>
  <c r="AG35" i="11"/>
  <c r="AK25" i="13" s="1"/>
  <c r="AK27" i="13"/>
  <c r="BD27" i="13"/>
  <c r="BB27" i="13"/>
  <c r="BD25" i="13"/>
  <c r="BA35" i="11"/>
  <c r="BB25" i="13"/>
  <c r="BD23" i="13"/>
  <c r="BC34" i="9"/>
  <c r="BD21" i="13" s="1"/>
  <c r="BA34" i="9"/>
  <c r="BB21" i="13"/>
  <c r="BD19" i="13"/>
  <c r="BD17" i="13"/>
  <c r="BC35" i="6"/>
  <c r="BD15" i="13"/>
  <c r="BA35" i="6"/>
  <c r="BB15" i="13" s="1"/>
  <c r="BD13" i="13"/>
  <c r="BA29" i="4"/>
  <c r="BA33" i="4"/>
  <c r="BA17" i="4"/>
  <c r="BA18" i="4"/>
  <c r="BA19" i="4"/>
  <c r="BA20" i="4"/>
  <c r="BA21" i="4"/>
  <c r="BA22" i="4"/>
  <c r="BA30" i="4"/>
  <c r="BA31" i="4"/>
  <c r="BA32" i="4"/>
  <c r="BA3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23" i="4"/>
  <c r="BA24" i="4"/>
  <c r="BA25" i="4"/>
  <c r="BA26" i="4"/>
  <c r="BA27" i="4"/>
  <c r="BA28" i="4"/>
  <c r="BA5" i="3"/>
  <c r="BD36" i="2"/>
  <c r="BD7" i="13"/>
  <c r="BB36" i="2"/>
  <c r="BB7" i="13"/>
  <c r="BA35" i="1"/>
  <c r="BB5" i="13" s="1"/>
  <c r="AY36" i="12"/>
  <c r="AX27" i="13" s="1"/>
  <c r="AY25" i="13"/>
  <c r="AW35" i="11"/>
  <c r="AX25" i="13" s="1"/>
  <c r="AY23" i="13"/>
  <c r="AX34" i="9"/>
  <c r="AY21" i="13" s="1"/>
  <c r="AW34" i="9"/>
  <c r="AX21" i="13"/>
  <c r="AY19" i="13"/>
  <c r="AY17" i="13"/>
  <c r="AX35" i="6"/>
  <c r="AY15" i="13" s="1"/>
  <c r="AW35" i="6"/>
  <c r="AX15" i="13" s="1"/>
  <c r="AY13" i="13"/>
  <c r="AX13" i="13"/>
  <c r="AX35" i="4"/>
  <c r="AY11" i="13" s="1"/>
  <c r="AW35" i="4"/>
  <c r="AX11" i="13"/>
  <c r="AY9" i="13"/>
  <c r="AY36" i="2"/>
  <c r="AY7" i="13" s="1"/>
  <c r="AX36" i="2"/>
  <c r="AX7" i="13"/>
  <c r="AX35" i="1"/>
  <c r="AY5" i="13"/>
  <c r="AX5" i="13"/>
  <c r="AS35" i="11"/>
  <c r="AT25" i="13"/>
  <c r="AT19" i="13"/>
  <c r="AS35" i="6"/>
  <c r="AT15" i="13" s="1"/>
  <c r="AT13" i="13"/>
  <c r="AS35" i="4"/>
  <c r="AT11" i="13" s="1"/>
  <c r="AT9" i="13"/>
  <c r="AT7" i="13"/>
  <c r="AR27" i="13"/>
  <c r="AQ27" i="13"/>
  <c r="AP27" i="13"/>
  <c r="AO27" i="13"/>
  <c r="AP35" i="11"/>
  <c r="AR25" i="13" s="1"/>
  <c r="AO35" i="11"/>
  <c r="AQ25" i="13" s="1"/>
  <c r="AN35" i="11"/>
  <c r="AP25" i="13"/>
  <c r="AO25" i="13"/>
  <c r="AR23" i="13"/>
  <c r="AP23" i="13"/>
  <c r="AO23" i="13"/>
  <c r="AA5" i="1"/>
  <c r="AA35" i="1"/>
  <c r="AE5" i="13" s="1"/>
  <c r="AV27" i="13"/>
  <c r="AU27" i="13"/>
  <c r="AT35" i="11"/>
  <c r="AU25" i="13"/>
  <c r="AV23" i="13"/>
  <c r="AU23" i="13"/>
  <c r="AU34" i="9"/>
  <c r="AV21" i="13" s="1"/>
  <c r="AT34" i="9"/>
  <c r="AU21" i="13" s="1"/>
  <c r="AV19" i="13"/>
  <c r="AU19" i="13"/>
  <c r="AV17" i="13"/>
  <c r="AU17" i="13"/>
  <c r="AU35" i="6"/>
  <c r="AV15" i="13" s="1"/>
  <c r="AT35" i="6"/>
  <c r="AU15" i="13" s="1"/>
  <c r="AV13" i="13"/>
  <c r="AU13" i="13"/>
  <c r="AU35" i="4"/>
  <c r="AV11" i="13"/>
  <c r="BC35" i="1"/>
  <c r="BD5" i="13" s="1"/>
  <c r="AT35" i="4"/>
  <c r="AU11" i="13"/>
  <c r="AV9" i="13"/>
  <c r="AU9" i="13"/>
  <c r="AV36" i="2"/>
  <c r="AV7" i="13"/>
  <c r="AU36" i="2"/>
  <c r="AU7" i="13" s="1"/>
  <c r="AU35" i="1"/>
  <c r="AV5" i="13" s="1"/>
  <c r="AV30" i="13" s="1"/>
  <c r="AU5" i="13"/>
  <c r="AP34" i="9"/>
  <c r="AR21" i="13"/>
  <c r="AO34" i="9"/>
  <c r="AQ21" i="13" s="1"/>
  <c r="AN34" i="9"/>
  <c r="AP21" i="13" s="1"/>
  <c r="AM34" i="9"/>
  <c r="AO21" i="13" s="1"/>
  <c r="AR19" i="13"/>
  <c r="AQ19" i="13"/>
  <c r="AP19" i="13"/>
  <c r="AO19" i="13"/>
  <c r="AQ17" i="13"/>
  <c r="AO17" i="13"/>
  <c r="AP35" i="6"/>
  <c r="AR15" i="13" s="1"/>
  <c r="AO35" i="6"/>
  <c r="AQ15" i="13"/>
  <c r="AN35" i="6"/>
  <c r="AP15" i="13" s="1"/>
  <c r="AM35" i="6"/>
  <c r="AO15" i="13" s="1"/>
  <c r="AR13" i="13"/>
  <c r="AQ13" i="13"/>
  <c r="AP13" i="13"/>
  <c r="AO13" i="13"/>
  <c r="AP35" i="4"/>
  <c r="AR11" i="13" s="1"/>
  <c r="AO35" i="4"/>
  <c r="AQ11" i="13" s="1"/>
  <c r="AN35" i="4"/>
  <c r="AP11" i="13" s="1"/>
  <c r="AM35" i="4"/>
  <c r="AO11" i="13"/>
  <c r="AR9" i="13"/>
  <c r="AQ9" i="13"/>
  <c r="AP9" i="13"/>
  <c r="AO9" i="13"/>
  <c r="AQ36" i="2"/>
  <c r="AR7" i="13" s="1"/>
  <c r="AP36" i="2"/>
  <c r="AQ7" i="13"/>
  <c r="AO36" i="2"/>
  <c r="AP7" i="13" s="1"/>
  <c r="AN36" i="2"/>
  <c r="AO7" i="13" s="1"/>
  <c r="AP35" i="1"/>
  <c r="AR5" i="13" s="1"/>
  <c r="AO35" i="1"/>
  <c r="AQ5" i="13" s="1"/>
  <c r="AQ30" i="13" s="1"/>
  <c r="AN35" i="1"/>
  <c r="AP5" i="13"/>
  <c r="AM35" i="1"/>
  <c r="AO5" i="13" s="1"/>
  <c r="AO30" i="13" s="1"/>
  <c r="AC5" i="12"/>
  <c r="AC36" i="12"/>
  <c r="AE27" i="13"/>
  <c r="AA5" i="11"/>
  <c r="AA35" i="11"/>
  <c r="AE25" i="13" s="1"/>
  <c r="AA5" i="9"/>
  <c r="AA34" i="9"/>
  <c r="AE21" i="13" s="1"/>
  <c r="AA5" i="8"/>
  <c r="AA36" i="8"/>
  <c r="AE19" i="13" s="1"/>
  <c r="AA5" i="6"/>
  <c r="AA35" i="6" s="1"/>
  <c r="AE15" i="13"/>
  <c r="AA5" i="5"/>
  <c r="AA36" i="5" s="1"/>
  <c r="AE13" i="13"/>
  <c r="AA5" i="4"/>
  <c r="AA35" i="4" s="1"/>
  <c r="AE11" i="13" s="1"/>
  <c r="AA5" i="3"/>
  <c r="AA36" i="3"/>
  <c r="AE9" i="13"/>
  <c r="AF35" i="1"/>
  <c r="AJ5" i="13"/>
  <c r="AG36" i="2"/>
  <c r="AJ7" i="13"/>
  <c r="AJ9" i="13"/>
  <c r="AF35" i="4"/>
  <c r="AJ11" i="13" s="1"/>
  <c r="AJ13" i="13"/>
  <c r="AJ15" i="13"/>
  <c r="AJ17" i="13"/>
  <c r="AJ19" i="13"/>
  <c r="AF34" i="9"/>
  <c r="AJ21" i="13"/>
  <c r="AJ23" i="13"/>
  <c r="AF35" i="11"/>
  <c r="AJ25" i="13"/>
  <c r="AJ27" i="13"/>
  <c r="AE35" i="1"/>
  <c r="AI5" i="13" s="1"/>
  <c r="AF36" i="2"/>
  <c r="AI7" i="13"/>
  <c r="AI9" i="13"/>
  <c r="AE35" i="4"/>
  <c r="AI11" i="13"/>
  <c r="AI13" i="13"/>
  <c r="AE35" i="6"/>
  <c r="AI15" i="13" s="1"/>
  <c r="AI17" i="13"/>
  <c r="AI19" i="13"/>
  <c r="AE34" i="9"/>
  <c r="AI21" i="13" s="1"/>
  <c r="AI23" i="13"/>
  <c r="AE35" i="11"/>
  <c r="AI25" i="13" s="1"/>
  <c r="AI27" i="13"/>
  <c r="AD35" i="1"/>
  <c r="AH5" i="13"/>
  <c r="AE36" i="2"/>
  <c r="AH7" i="13" s="1"/>
  <c r="AH9" i="13"/>
  <c r="AD35" i="4"/>
  <c r="AH11" i="13" s="1"/>
  <c r="AH13" i="13"/>
  <c r="AD35" i="6"/>
  <c r="AH15" i="13"/>
  <c r="AH17" i="13"/>
  <c r="AH19" i="13"/>
  <c r="AD34" i="9"/>
  <c r="AH21" i="13" s="1"/>
  <c r="AH23" i="13"/>
  <c r="AD35" i="11"/>
  <c r="AH25" i="13"/>
  <c r="AH27" i="13"/>
  <c r="AC35" i="1"/>
  <c r="AG5" i="13" s="1"/>
  <c r="AD36" i="2"/>
  <c r="AG7" i="13"/>
  <c r="AG9" i="13"/>
  <c r="AC35" i="4"/>
  <c r="AG11" i="13"/>
  <c r="AG13" i="13"/>
  <c r="AC35" i="6"/>
  <c r="AG15" i="13"/>
  <c r="AG17" i="13"/>
  <c r="AG19" i="13"/>
  <c r="AC34" i="9"/>
  <c r="AG21" i="13"/>
  <c r="AG23" i="13"/>
  <c r="AC35" i="11"/>
  <c r="AG25" i="13" s="1"/>
  <c r="AG27" i="13"/>
  <c r="AB35" i="1"/>
  <c r="AF5" i="13"/>
  <c r="AC36" i="2"/>
  <c r="AF7" i="13"/>
  <c r="AF9" i="13"/>
  <c r="AB35" i="4"/>
  <c r="AF11" i="13" s="1"/>
  <c r="AF13" i="13"/>
  <c r="AB35" i="6"/>
  <c r="AF15" i="13"/>
  <c r="AF17" i="13"/>
  <c r="AF19" i="13"/>
  <c r="AB34" i="9"/>
  <c r="AF21" i="13"/>
  <c r="AF23" i="13"/>
  <c r="AB35" i="11"/>
  <c r="AF25" i="13" s="1"/>
  <c r="AF27" i="13"/>
  <c r="AE7" i="13"/>
  <c r="Y35" i="4"/>
  <c r="AA11" i="13" s="1"/>
  <c r="Y35" i="1"/>
  <c r="AA5" i="13" s="1"/>
  <c r="AA7" i="13"/>
  <c r="AA9" i="13"/>
  <c r="AA13" i="13"/>
  <c r="Y35" i="6"/>
  <c r="AA15" i="13"/>
  <c r="AA17" i="13"/>
  <c r="AA19" i="13"/>
  <c r="Y34" i="9"/>
  <c r="AA21" i="13" s="1"/>
  <c r="AA23" i="13"/>
  <c r="S23" i="13" s="1"/>
  <c r="Y35" i="11"/>
  <c r="AA25" i="13"/>
  <c r="AA27" i="13"/>
  <c r="X35" i="1"/>
  <c r="Z5" i="13" s="1"/>
  <c r="Z7" i="13"/>
  <c r="Z9" i="13"/>
  <c r="X35" i="4"/>
  <c r="Z11" i="13"/>
  <c r="Z13" i="13"/>
  <c r="W35" i="6"/>
  <c r="Y15" i="13" s="1"/>
  <c r="S15" i="13" s="1"/>
  <c r="Z17" i="13"/>
  <c r="Z19" i="13"/>
  <c r="X34" i="9"/>
  <c r="Z21" i="13"/>
  <c r="Z23" i="13"/>
  <c r="X35" i="11"/>
  <c r="Z25" i="13" s="1"/>
  <c r="Z27" i="13"/>
  <c r="W35" i="1"/>
  <c r="Y5" i="13" s="1"/>
  <c r="Y7" i="13"/>
  <c r="Y9" i="13"/>
  <c r="W35" i="4"/>
  <c r="Y11" i="13" s="1"/>
  <c r="Y13" i="13"/>
  <c r="Y17" i="13"/>
  <c r="S17" i="13" s="1"/>
  <c r="Y19" i="13"/>
  <c r="W34" i="9"/>
  <c r="Y21" i="13" s="1"/>
  <c r="S21" i="13" s="1"/>
  <c r="Y23" i="13"/>
  <c r="W35" i="11"/>
  <c r="Y25" i="13"/>
  <c r="Y27" i="13"/>
  <c r="V5" i="13"/>
  <c r="V30" i="13" s="1"/>
  <c r="V7" i="13"/>
  <c r="V9" i="13"/>
  <c r="S9" i="13" s="1"/>
  <c r="V11" i="13"/>
  <c r="V13" i="13"/>
  <c r="V17" i="13"/>
  <c r="V19" i="13"/>
  <c r="S19" i="13" s="1"/>
  <c r="V21" i="13"/>
  <c r="V23" i="13"/>
  <c r="V25" i="13"/>
  <c r="V27" i="13"/>
  <c r="S27" i="13" s="1"/>
  <c r="R35" i="1"/>
  <c r="T5" i="13" s="1"/>
  <c r="R35" i="4"/>
  <c r="T11" i="13" s="1"/>
  <c r="S7" i="13"/>
  <c r="S13" i="13"/>
  <c r="B35" i="5"/>
  <c r="B31" i="5"/>
  <c r="B27" i="5"/>
  <c r="B5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8" i="5"/>
  <c r="B29" i="5"/>
  <c r="B30" i="5"/>
  <c r="B32" i="5"/>
  <c r="B33" i="5"/>
  <c r="B34" i="5"/>
  <c r="AQ40" i="5"/>
  <c r="B3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1" i="3"/>
  <c r="B32" i="3"/>
  <c r="B33" i="3"/>
  <c r="B34" i="3"/>
  <c r="B3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12"/>
  <c r="B17" i="12"/>
  <c r="B6" i="12"/>
  <c r="B7" i="12"/>
  <c r="B8" i="12"/>
  <c r="B9" i="12"/>
  <c r="B10" i="12"/>
  <c r="B11" i="12"/>
  <c r="B12" i="12"/>
  <c r="B13" i="12"/>
  <c r="B14" i="12"/>
  <c r="B15" i="12"/>
  <c r="B16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4" i="2"/>
  <c r="B31" i="2"/>
  <c r="D5" i="2"/>
  <c r="B5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2" i="2"/>
  <c r="B33" i="2"/>
  <c r="B35" i="2"/>
  <c r="D27" i="13"/>
  <c r="D25" i="13"/>
  <c r="D23" i="13"/>
  <c r="D21" i="13"/>
  <c r="D19" i="13"/>
  <c r="D17" i="13"/>
  <c r="D15" i="13"/>
  <c r="D13" i="13"/>
  <c r="D11" i="13"/>
  <c r="D7" i="13"/>
  <c r="D5" i="13"/>
  <c r="E35" i="11"/>
  <c r="G35" i="11"/>
  <c r="H35" i="11"/>
  <c r="I35" i="11"/>
  <c r="J35" i="11"/>
  <c r="K35" i="11"/>
  <c r="L35" i="11"/>
  <c r="M35" i="11"/>
  <c r="N35" i="11"/>
  <c r="Q5" i="11"/>
  <c r="Q35" i="11"/>
  <c r="O35" i="11"/>
  <c r="F35" i="11"/>
  <c r="D5" i="11"/>
  <c r="B5" i="11" s="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D3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Q5" i="10"/>
  <c r="Q36" i="10" s="1"/>
  <c r="D5" i="10"/>
  <c r="D36" i="10"/>
  <c r="E34" i="9"/>
  <c r="G34" i="9"/>
  <c r="H34" i="9"/>
  <c r="I34" i="9"/>
  <c r="J34" i="9"/>
  <c r="K34" i="9"/>
  <c r="L34" i="9"/>
  <c r="M34" i="9"/>
  <c r="N34" i="9"/>
  <c r="Q5" i="9"/>
  <c r="Q34" i="9"/>
  <c r="O34" i="9"/>
  <c r="F34" i="9"/>
  <c r="D5" i="9"/>
  <c r="D34" i="9" s="1"/>
  <c r="E36" i="8"/>
  <c r="G36" i="8"/>
  <c r="Q5" i="8"/>
  <c r="Q36" i="8"/>
  <c r="F36" i="8"/>
  <c r="D5" i="8"/>
  <c r="D36" i="8" s="1"/>
  <c r="G35" i="6"/>
  <c r="H35" i="6"/>
  <c r="I35" i="6"/>
  <c r="J35" i="6"/>
  <c r="K35" i="6"/>
  <c r="L35" i="6"/>
  <c r="M35" i="6"/>
  <c r="N35" i="6"/>
  <c r="Q5" i="6"/>
  <c r="Q35" i="6"/>
  <c r="O35" i="6"/>
  <c r="F35" i="6"/>
  <c r="D5" i="6"/>
  <c r="D35" i="6" s="1"/>
  <c r="B5" i="6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B6" i="6"/>
  <c r="B7" i="6"/>
  <c r="B8" i="6"/>
  <c r="B9" i="6"/>
  <c r="B10" i="6"/>
  <c r="B11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C35" i="4"/>
  <c r="BD11" i="13"/>
  <c r="Q35" i="4"/>
  <c r="D5" i="4"/>
  <c r="D35" i="4" s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Q36" i="2"/>
  <c r="D36" i="2"/>
  <c r="AW35" i="1"/>
  <c r="AT35" i="1"/>
  <c r="Q35" i="1"/>
  <c r="D5" i="1"/>
  <c r="D35" i="1"/>
  <c r="Q5" i="3"/>
  <c r="Q36" i="3" s="1"/>
  <c r="D5" i="3"/>
  <c r="D36" i="3" s="1"/>
  <c r="B5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AX9" i="13"/>
  <c r="B5" i="3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B30" i="13"/>
  <c r="BA36" i="3"/>
  <c r="BB9" i="13" s="1"/>
  <c r="BD9" i="13"/>
  <c r="B30" i="3"/>
  <c r="D9" i="13"/>
  <c r="D30" i="13"/>
  <c r="BG36" i="10"/>
  <c r="BH23" i="13"/>
  <c r="B5" i="10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AT36" i="12"/>
  <c r="AT27" i="13" s="1"/>
  <c r="AT30" i="13" s="1"/>
  <c r="B5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BL17" i="13"/>
  <c r="B5" i="7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AW36" i="8"/>
  <c r="AX19" i="13" s="1"/>
  <c r="BJ6" i="9"/>
  <c r="BJ7" i="9" s="1"/>
  <c r="BJ8" i="9" s="1"/>
  <c r="BJ9" i="9" s="1"/>
  <c r="BJ10" i="9" s="1"/>
  <c r="BJ11" i="9" s="1"/>
  <c r="BJ12" i="9" s="1"/>
  <c r="BJ13" i="9" s="1"/>
  <c r="BJ14" i="9" s="1"/>
  <c r="BJ15" i="9" s="1"/>
  <c r="BJ16" i="9" s="1"/>
  <c r="BJ17" i="9" s="1"/>
  <c r="BJ18" i="9" s="1"/>
  <c r="BJ19" i="9" s="1"/>
  <c r="BJ20" i="9" s="1"/>
  <c r="BJ21" i="9" s="1"/>
  <c r="BJ22" i="9" s="1"/>
  <c r="BJ23" i="9" s="1"/>
  <c r="BJ24" i="9" s="1"/>
  <c r="BJ25" i="9" s="1"/>
  <c r="BJ26" i="9" s="1"/>
  <c r="BJ27" i="9" s="1"/>
  <c r="BJ28" i="9" s="1"/>
  <c r="BJ29" i="9" s="1"/>
  <c r="BJ30" i="9" s="1"/>
  <c r="BJ31" i="9" s="1"/>
  <c r="BJ32" i="9" s="1"/>
  <c r="BG34" i="9"/>
  <c r="BH21" i="13" s="1"/>
  <c r="B5" i="9"/>
  <c r="C5" i="9"/>
  <c r="C6" i="9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BK34" i="9"/>
  <c r="BL21" i="13" s="1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7" i="9"/>
  <c r="B28" i="9"/>
  <c r="B29" i="9"/>
  <c r="B30" i="9"/>
  <c r="B31" i="9"/>
  <c r="B33" i="9"/>
  <c r="B6" i="9"/>
  <c r="BH35" i="6"/>
  <c r="BI15" i="13" s="1"/>
  <c r="BI30" i="13" s="1"/>
  <c r="B12" i="6"/>
  <c r="BG35" i="6"/>
  <c r="BH15" i="13"/>
  <c r="B5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6" i="1"/>
  <c r="BK35" i="1"/>
  <c r="BL5" i="13" s="1"/>
  <c r="BL30" i="13" s="1"/>
  <c r="B5" i="8"/>
  <c r="C5" i="8" s="1"/>
  <c r="C6" i="8" s="1"/>
  <c r="B35" i="8"/>
  <c r="B31" i="8"/>
  <c r="B32" i="8"/>
  <c r="B33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4" i="8"/>
  <c r="B6" i="8"/>
  <c r="AG39" i="5"/>
  <c r="BJ33" i="9"/>
  <c r="BJ34" i="9" s="1"/>
  <c r="AH30" i="13"/>
  <c r="AE30" i="13"/>
  <c r="AL30" i="13"/>
  <c r="BC30" i="13"/>
  <c r="BF30" i="13"/>
  <c r="Z30" i="13"/>
  <c r="AG30" i="13"/>
  <c r="AI30" i="13"/>
  <c r="AK30" i="13"/>
  <c r="AZ30" i="13"/>
  <c r="BE30" i="13"/>
  <c r="BJ30" i="13"/>
  <c r="AN30" i="13"/>
  <c r="BM30" i="13"/>
  <c r="S25" i="13"/>
  <c r="BJ7" i="11"/>
  <c r="BJ8" i="11" s="1"/>
  <c r="BJ9" i="11" s="1"/>
  <c r="BJ10" i="11" s="1"/>
  <c r="BJ11" i="11" s="1"/>
  <c r="BJ12" i="11" s="1"/>
  <c r="BJ13" i="11" s="1"/>
  <c r="BJ14" i="11" s="1"/>
  <c r="BJ15" i="11" s="1"/>
  <c r="BJ16" i="11" s="1"/>
  <c r="BJ17" i="11" s="1"/>
  <c r="BJ18" i="11" s="1"/>
  <c r="BJ19" i="11" s="1"/>
  <c r="BJ20" i="11"/>
  <c r="BJ21" i="11" s="1"/>
  <c r="BJ22" i="11" s="1"/>
  <c r="BJ23" i="11" s="1"/>
  <c r="BJ24" i="11" s="1"/>
  <c r="BJ25" i="11" s="1"/>
  <c r="BJ26" i="11" s="1"/>
  <c r="BJ27" i="11" s="1"/>
  <c r="BJ28" i="11" s="1"/>
  <c r="BJ29" i="11" s="1"/>
  <c r="BJ30" i="11" s="1"/>
  <c r="BJ31" i="11" s="1"/>
  <c r="BJ32" i="11" s="1"/>
  <c r="BJ33" i="11" s="1"/>
  <c r="BJ34" i="11" s="1"/>
  <c r="Z8" i="11"/>
  <c r="Z9" i="1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/>
  <c r="Z26" i="11" s="1"/>
  <c r="Z27" i="11" s="1"/>
  <c r="Z28" i="11" s="1"/>
  <c r="Z29" i="11" s="1"/>
  <c r="Z30" i="11" s="1"/>
  <c r="Z31" i="11" s="1"/>
  <c r="Z32" i="11" s="1"/>
  <c r="Z33" i="11" s="1"/>
  <c r="Z34" i="11" s="1"/>
  <c r="Z35" i="11" s="1"/>
  <c r="AB25" i="13" s="1"/>
  <c r="BN7" i="10"/>
  <c r="BN8" i="10"/>
  <c r="BN9" i="10" s="1"/>
  <c r="BN10" i="10" s="1"/>
  <c r="BN11" i="10" s="1"/>
  <c r="BN12" i="10" s="1"/>
  <c r="BN13" i="10" s="1"/>
  <c r="BN14" i="10" s="1"/>
  <c r="BN15" i="10" s="1"/>
  <c r="BN16" i="10" s="1"/>
  <c r="BN17" i="10" s="1"/>
  <c r="BN18" i="10" s="1"/>
  <c r="BN19" i="10" s="1"/>
  <c r="BN20" i="10" s="1"/>
  <c r="BN21" i="10" s="1"/>
  <c r="BN22" i="10" s="1"/>
  <c r="BN23" i="10" s="1"/>
  <c r="BN24" i="10" s="1"/>
  <c r="BN25" i="10" s="1"/>
  <c r="BN26" i="10" s="1"/>
  <c r="BN27" i="10" s="1"/>
  <c r="BN28" i="10" s="1"/>
  <c r="BN29" i="10" s="1"/>
  <c r="BN30" i="10" s="1"/>
  <c r="BN31" i="10" s="1"/>
  <c r="BN32" i="10" s="1"/>
  <c r="BN33" i="10" s="1"/>
  <c r="BN34" i="10" s="1"/>
  <c r="BN35" i="10" s="1"/>
  <c r="BN36" i="10" s="1"/>
  <c r="BO23" i="13" s="1"/>
  <c r="AV8" i="10"/>
  <c r="AV9" i="10" s="1"/>
  <c r="AV10" i="10" s="1"/>
  <c r="AV11" i="10" s="1"/>
  <c r="AV12" i="10" s="1"/>
  <c r="AV13" i="10" s="1"/>
  <c r="AV14" i="10" s="1"/>
  <c r="AV15" i="10" s="1"/>
  <c r="AV16" i="10" s="1"/>
  <c r="AV17" i="10" s="1"/>
  <c r="AV18" i="10" s="1"/>
  <c r="AV19" i="10" s="1"/>
  <c r="AV20" i="10" s="1"/>
  <c r="AV21" i="10" s="1"/>
  <c r="AV22" i="10" s="1"/>
  <c r="AV23" i="10" s="1"/>
  <c r="AV24" i="10" s="1"/>
  <c r="AV25" i="10" s="1"/>
  <c r="AV26" i="10" s="1"/>
  <c r="AV27" i="10" s="1"/>
  <c r="AV28" i="10" s="1"/>
  <c r="AV29" i="10" s="1"/>
  <c r="AV30" i="10" s="1"/>
  <c r="AV31" i="10" s="1"/>
  <c r="AV32" i="10" s="1"/>
  <c r="AV33" i="10" s="1"/>
  <c r="AV34" i="10" s="1"/>
  <c r="AV35" i="10" s="1"/>
  <c r="AV36" i="10" s="1"/>
  <c r="AW23" i="13" s="1"/>
  <c r="P32" i="9"/>
  <c r="P33" i="9"/>
  <c r="P34" i="9" s="1"/>
  <c r="P21" i="13" s="1"/>
  <c r="BJ7" i="5"/>
  <c r="BJ8" i="5"/>
  <c r="BJ9" i="5" s="1"/>
  <c r="BJ10" i="5" s="1"/>
  <c r="BJ11" i="5" s="1"/>
  <c r="BJ12" i="5" s="1"/>
  <c r="BJ13" i="5" s="1"/>
  <c r="BJ14" i="5" s="1"/>
  <c r="BJ15" i="5" s="1"/>
  <c r="BJ16" i="5"/>
  <c r="BJ17" i="5" s="1"/>
  <c r="BJ18" i="5" s="1"/>
  <c r="BJ19" i="5" s="1"/>
  <c r="BJ20" i="5" s="1"/>
  <c r="BJ21" i="5" s="1"/>
  <c r="BJ22" i="5" s="1"/>
  <c r="BJ23" i="5" s="1"/>
  <c r="BJ24" i="5" s="1"/>
  <c r="BJ25" i="5" s="1"/>
  <c r="BJ26" i="5" s="1"/>
  <c r="BJ27" i="5" s="1"/>
  <c r="BJ28" i="5" s="1"/>
  <c r="BJ29" i="5" s="1"/>
  <c r="BJ30" i="5" s="1"/>
  <c r="BJ31" i="5" s="1"/>
  <c r="BJ32" i="5" s="1"/>
  <c r="BJ33" i="5" s="1"/>
  <c r="BJ34" i="5" s="1"/>
  <c r="BJ35" i="5" s="1"/>
  <c r="BJ36" i="5" s="1"/>
  <c r="BK13" i="13" s="1"/>
  <c r="P7" i="1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25" i="13" s="1"/>
  <c r="AZ7" i="9"/>
  <c r="AZ8" i="9" s="1"/>
  <c r="AZ9" i="9"/>
  <c r="AZ10" i="9" s="1"/>
  <c r="AZ11" i="9" s="1"/>
  <c r="AZ12" i="9" s="1"/>
  <c r="AZ13" i="9" s="1"/>
  <c r="AZ14" i="9" s="1"/>
  <c r="AZ15" i="9" s="1"/>
  <c r="AZ16" i="9" s="1"/>
  <c r="AZ17" i="9" s="1"/>
  <c r="AZ18" i="9" s="1"/>
  <c r="AZ19" i="9" s="1"/>
  <c r="AZ20" i="9" s="1"/>
  <c r="AZ21" i="9" s="1"/>
  <c r="AZ22" i="9" s="1"/>
  <c r="AZ23" i="9" s="1"/>
  <c r="AZ24" i="9" s="1"/>
  <c r="AZ25" i="9" s="1"/>
  <c r="AZ26" i="9" s="1"/>
  <c r="AZ27" i="9" s="1"/>
  <c r="AZ28" i="9" s="1"/>
  <c r="AZ29" i="9" s="1"/>
  <c r="AZ30" i="9" s="1"/>
  <c r="AZ31" i="9" s="1"/>
  <c r="BJ8" i="8"/>
  <c r="BJ9" i="8"/>
  <c r="BJ10" i="8" s="1"/>
  <c r="BJ11" i="8" s="1"/>
  <c r="BJ12" i="8" s="1"/>
  <c r="BJ13" i="8" s="1"/>
  <c r="BJ14" i="8" s="1"/>
  <c r="BJ15" i="8" s="1"/>
  <c r="BJ16" i="8" s="1"/>
  <c r="BJ17" i="8" s="1"/>
  <c r="BJ18" i="8" s="1"/>
  <c r="BJ19" i="8" s="1"/>
  <c r="BJ20" i="8" s="1"/>
  <c r="BJ21" i="8" s="1"/>
  <c r="BJ22" i="8" s="1"/>
  <c r="BJ23" i="8" s="1"/>
  <c r="BJ24" i="8" s="1"/>
  <c r="BJ25" i="8" s="1"/>
  <c r="BJ26" i="8" s="1"/>
  <c r="BJ27" i="8" s="1"/>
  <c r="BJ28" i="8" s="1"/>
  <c r="BJ29" i="8" s="1"/>
  <c r="BJ30" i="8" s="1"/>
  <c r="BJ31" i="8" s="1"/>
  <c r="BJ32" i="8" s="1"/>
  <c r="BJ33" i="8" s="1"/>
  <c r="BJ34" i="8" s="1"/>
  <c r="BJ35" i="8" s="1"/>
  <c r="BJ36" i="8" s="1"/>
  <c r="BK19" i="13" s="1"/>
  <c r="BN7" i="7"/>
  <c r="BN8" i="7" s="1"/>
  <c r="BN9" i="7" s="1"/>
  <c r="BN10" i="7" s="1"/>
  <c r="BN11" i="7" s="1"/>
  <c r="BN12" i="7" s="1"/>
  <c r="BN13" i="7" s="1"/>
  <c r="BN14" i="7" s="1"/>
  <c r="BN15" i="7" s="1"/>
  <c r="BN16" i="7" s="1"/>
  <c r="BN17" i="7" s="1"/>
  <c r="BN18" i="7" s="1"/>
  <c r="BN19" i="7" s="1"/>
  <c r="BN20" i="7" s="1"/>
  <c r="BN21" i="7" s="1"/>
  <c r="BN22" i="7" s="1"/>
  <c r="BN23" i="7" s="1"/>
  <c r="BN24" i="7" s="1"/>
  <c r="BN25" i="7" s="1"/>
  <c r="BN26" i="7" s="1"/>
  <c r="BN27" i="7" s="1"/>
  <c r="BN28" i="7" s="1"/>
  <c r="BN29" i="7" s="1"/>
  <c r="BN30" i="7" s="1"/>
  <c r="BN31" i="7" s="1"/>
  <c r="BN32" i="7" s="1"/>
  <c r="BN33" i="7" s="1"/>
  <c r="BN34" i="7" s="1"/>
  <c r="BN35" i="7" s="1"/>
  <c r="BN36" i="7" s="1"/>
  <c r="BO17" i="13" s="1"/>
  <c r="AQ33" i="9"/>
  <c r="AQ34" i="9" s="1"/>
  <c r="AS21" i="13" s="1"/>
  <c r="P20" i="7"/>
  <c r="P21" i="7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17" i="13" s="1"/>
  <c r="Z8" i="7"/>
  <c r="Z9" i="7"/>
  <c r="Z10" i="7" s="1"/>
  <c r="Z11" i="7" s="1"/>
  <c r="Z12" i="7" s="1"/>
  <c r="Z13" i="7" s="1"/>
  <c r="Z14" i="7" s="1"/>
  <c r="Z15" i="7" s="1"/>
  <c r="Z16" i="7" s="1"/>
  <c r="Z17" i="7" s="1"/>
  <c r="Z18" i="7" s="1"/>
  <c r="Z19" i="7" s="1"/>
  <c r="Z20" i="7" s="1"/>
  <c r="Z21" i="7" s="1"/>
  <c r="Z22" i="7" s="1"/>
  <c r="Z23" i="7" s="1"/>
  <c r="Z24" i="7" s="1"/>
  <c r="Z25" i="7" s="1"/>
  <c r="Z26" i="7" s="1"/>
  <c r="Z27" i="7" s="1"/>
  <c r="Z28" i="7" s="1"/>
  <c r="Z29" i="7" s="1"/>
  <c r="Z30" i="7" s="1"/>
  <c r="Z31" i="7" s="1"/>
  <c r="Z32" i="7" s="1"/>
  <c r="Z33" i="7" s="1"/>
  <c r="Z34" i="7" s="1"/>
  <c r="Z35" i="7" s="1"/>
  <c r="Z36" i="7" s="1"/>
  <c r="AB17" i="13" s="1"/>
  <c r="BN8" i="5"/>
  <c r="BN9" i="5"/>
  <c r="BN10" i="5" s="1"/>
  <c r="BN11" i="5" s="1"/>
  <c r="BN12" i="5" s="1"/>
  <c r="BN13" i="5" s="1"/>
  <c r="BN14" i="5"/>
  <c r="BN15" i="5" s="1"/>
  <c r="BN16" i="5" s="1"/>
  <c r="BN17" i="5" s="1"/>
  <c r="BN18" i="5" s="1"/>
  <c r="BN19" i="5" s="1"/>
  <c r="BN20" i="5" s="1"/>
  <c r="BN21" i="5" s="1"/>
  <c r="BN22" i="5" s="1"/>
  <c r="BN23" i="5" s="1"/>
  <c r="BN24" i="5" s="1"/>
  <c r="BN25" i="5" s="1"/>
  <c r="BN26" i="5" s="1"/>
  <c r="BN27" i="5" s="1"/>
  <c r="BN28" i="5" s="1"/>
  <c r="BN29" i="5" s="1"/>
  <c r="BN30" i="5" s="1"/>
  <c r="BN31" i="5" s="1"/>
  <c r="BN32" i="5" s="1"/>
  <c r="BN33" i="5" s="1"/>
  <c r="BN34" i="5" s="1"/>
  <c r="BN35" i="5" s="1"/>
  <c r="BN36" i="5" s="1"/>
  <c r="BO13" i="13" s="1"/>
  <c r="AV8" i="5"/>
  <c r="AV9" i="5" s="1"/>
  <c r="AV10" i="5" s="1"/>
  <c r="AV11" i="5" s="1"/>
  <c r="AV12" i="5" s="1"/>
  <c r="AV13" i="5" s="1"/>
  <c r="AV14" i="5" s="1"/>
  <c r="AV15" i="5" s="1"/>
  <c r="AV16" i="5" s="1"/>
  <c r="AV17" i="5" s="1"/>
  <c r="AV18" i="5" s="1"/>
  <c r="AV19" i="5" s="1"/>
  <c r="AV20" i="5" s="1"/>
  <c r="AV21" i="5" s="1"/>
  <c r="AV22" i="5" s="1"/>
  <c r="AV23" i="5" s="1"/>
  <c r="AV24" i="5" s="1"/>
  <c r="AV25" i="5" s="1"/>
  <c r="AV26" i="5" s="1"/>
  <c r="AV27" i="5" s="1"/>
  <c r="AV28" i="5" s="1"/>
  <c r="AV29" i="5" s="1"/>
  <c r="AV30" i="5" s="1"/>
  <c r="AV31" i="5" s="1"/>
  <c r="AV32" i="5" s="1"/>
  <c r="AV33" i="5" s="1"/>
  <c r="AV34" i="5" s="1"/>
  <c r="AV35" i="5" s="1"/>
  <c r="AV36" i="5" s="1"/>
  <c r="AW13" i="13" s="1"/>
  <c r="AI8" i="4"/>
  <c r="AI9" i="4" s="1"/>
  <c r="AI10" i="4"/>
  <c r="AI11" i="4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I24" i="4" s="1"/>
  <c r="AI25" i="4" s="1"/>
  <c r="AI26" i="4" s="1"/>
  <c r="AI27" i="4" s="1"/>
  <c r="AI28" i="4" s="1"/>
  <c r="AI29" i="4" s="1"/>
  <c r="AI30" i="4" s="1"/>
  <c r="AI31" i="4" s="1"/>
  <c r="AI32" i="4" s="1"/>
  <c r="AI33" i="4" s="1"/>
  <c r="AI34" i="4" s="1"/>
  <c r="AI35" i="4" s="1"/>
  <c r="AM11" i="13" s="1"/>
  <c r="AV7" i="4"/>
  <c r="AV8" i="4" s="1"/>
  <c r="AV9" i="4" s="1"/>
  <c r="AV10" i="4" s="1"/>
  <c r="AV11" i="4" s="1"/>
  <c r="AV12" i="4"/>
  <c r="AV13" i="4" s="1"/>
  <c r="AV14" i="4" s="1"/>
  <c r="AV15" i="4" s="1"/>
  <c r="AV16" i="4" s="1"/>
  <c r="AV17" i="4" s="1"/>
  <c r="AV18" i="4" s="1"/>
  <c r="AV19" i="4" s="1"/>
  <c r="AV20" i="4" s="1"/>
  <c r="AV21" i="4" s="1"/>
  <c r="AV22" i="4" s="1"/>
  <c r="AV23" i="4" s="1"/>
  <c r="AV24" i="4" s="1"/>
  <c r="AV25" i="4" s="1"/>
  <c r="AV26" i="4" s="1"/>
  <c r="AV27" i="4" s="1"/>
  <c r="AV28" i="4" s="1"/>
  <c r="AV29" i="4" s="1"/>
  <c r="AV30" i="4" s="1"/>
  <c r="AV31" i="4" s="1"/>
  <c r="AV32" i="4" s="1"/>
  <c r="AV33" i="4" s="1"/>
  <c r="AV34" i="4" s="1"/>
  <c r="AV35" i="4" s="1"/>
  <c r="AW11" i="13" s="1"/>
  <c r="BN8" i="4"/>
  <c r="BN9" i="4" s="1"/>
  <c r="BN10" i="4" s="1"/>
  <c r="BN11" i="4" s="1"/>
  <c r="BN12" i="4" s="1"/>
  <c r="BN13" i="4" s="1"/>
  <c r="BN14" i="4" s="1"/>
  <c r="BN15" i="4" s="1"/>
  <c r="BN16" i="4" s="1"/>
  <c r="BN17" i="4" s="1"/>
  <c r="BN18" i="4" s="1"/>
  <c r="BN19" i="4" s="1"/>
  <c r="BN20" i="4" s="1"/>
  <c r="BN21" i="4" s="1"/>
  <c r="BN22" i="4" s="1"/>
  <c r="BN23" i="4" s="1"/>
  <c r="BN24" i="4" s="1"/>
  <c r="BN25" i="4" s="1"/>
  <c r="BN26" i="4" s="1"/>
  <c r="BN27" i="4" s="1"/>
  <c r="BN28" i="4" s="1"/>
  <c r="BN29" i="4" s="1"/>
  <c r="BN30" i="4" s="1"/>
  <c r="BN31" i="4" s="1"/>
  <c r="BN32" i="4" s="1"/>
  <c r="BN33" i="4" s="1"/>
  <c r="BN34" i="4" s="1"/>
  <c r="BN35" i="4" s="1"/>
  <c r="BO11" i="13" s="1"/>
  <c r="BN8" i="3"/>
  <c r="BN9" i="3" s="1"/>
  <c r="BN10" i="3" s="1"/>
  <c r="BN11" i="3" s="1"/>
  <c r="BN12" i="3" s="1"/>
  <c r="BN13" i="3" s="1"/>
  <c r="BN14" i="3" s="1"/>
  <c r="BN15" i="3" s="1"/>
  <c r="BN16" i="3" s="1"/>
  <c r="BN17" i="3" s="1"/>
  <c r="BN18" i="3" s="1"/>
  <c r="BN19" i="3" s="1"/>
  <c r="BN20" i="3" s="1"/>
  <c r="BN21" i="3" s="1"/>
  <c r="BN22" i="3" s="1"/>
  <c r="BN23" i="3" s="1"/>
  <c r="BN24" i="3" s="1"/>
  <c r="BN25" i="3" s="1"/>
  <c r="BN26" i="3" s="1"/>
  <c r="BN27" i="3" s="1"/>
  <c r="BN28" i="3" s="1"/>
  <c r="BN29" i="3" s="1"/>
  <c r="BN30" i="3" s="1"/>
  <c r="BN31" i="3" s="1"/>
  <c r="BN32" i="3" s="1"/>
  <c r="BN33" i="3" s="1"/>
  <c r="BN34" i="3" s="1"/>
  <c r="BN35" i="3" s="1"/>
  <c r="BN36" i="3" s="1"/>
  <c r="BO9" i="13" s="1"/>
  <c r="AZ6" i="3"/>
  <c r="AZ7" i="3"/>
  <c r="AZ8" i="3" s="1"/>
  <c r="AZ9" i="3" s="1"/>
  <c r="AZ10" i="3"/>
  <c r="AZ11" i="3"/>
  <c r="AZ12" i="3" s="1"/>
  <c r="AZ13" i="3" s="1"/>
  <c r="AZ14" i="3" s="1"/>
  <c r="AZ15" i="3" s="1"/>
  <c r="AZ16" i="3" s="1"/>
  <c r="AZ17" i="3" s="1"/>
  <c r="AZ18" i="3" s="1"/>
  <c r="AZ19" i="3" s="1"/>
  <c r="AZ20" i="3" s="1"/>
  <c r="AZ21" i="3" s="1"/>
  <c r="AZ22" i="3" s="1"/>
  <c r="AZ23" i="3" s="1"/>
  <c r="AZ24" i="3" s="1"/>
  <c r="AZ25" i="3" s="1"/>
  <c r="AZ26" i="3" s="1"/>
  <c r="AZ27" i="3" s="1"/>
  <c r="AZ28" i="3" s="1"/>
  <c r="AZ29" i="3" s="1"/>
  <c r="AZ30" i="3" s="1"/>
  <c r="AZ31" i="3" s="1"/>
  <c r="AZ32" i="3" s="1"/>
  <c r="AZ33" i="3" s="1"/>
  <c r="AZ34" i="3" s="1"/>
  <c r="AZ35" i="3" s="1"/>
  <c r="AZ36" i="3" s="1"/>
  <c r="BA9" i="13" s="1"/>
  <c r="AV6" i="3"/>
  <c r="AV7" i="3"/>
  <c r="AV8" i="3" s="1"/>
  <c r="AV9" i="3" s="1"/>
  <c r="AV10" i="3"/>
  <c r="AV11" i="3" s="1"/>
  <c r="AV12" i="3" s="1"/>
  <c r="AV13" i="3" s="1"/>
  <c r="AV14" i="3" s="1"/>
  <c r="AV15" i="3" s="1"/>
  <c r="AV16" i="3" s="1"/>
  <c r="AV17" i="3" s="1"/>
  <c r="AV18" i="3" s="1"/>
  <c r="AV19" i="3" s="1"/>
  <c r="AV20" i="3" s="1"/>
  <c r="AV21" i="3" s="1"/>
  <c r="AV22" i="3" s="1"/>
  <c r="AV23" i="3" s="1"/>
  <c r="AV24" i="3" s="1"/>
  <c r="AV25" i="3" s="1"/>
  <c r="AV26" i="3" s="1"/>
  <c r="AV27" i="3" s="1"/>
  <c r="AV28" i="3" s="1"/>
  <c r="AV29" i="3" s="1"/>
  <c r="AV30" i="3" s="1"/>
  <c r="AV31" i="3" s="1"/>
  <c r="AV32" i="3" s="1"/>
  <c r="AV33" i="3" s="1"/>
  <c r="AV34" i="3" s="1"/>
  <c r="AV35" i="3" s="1"/>
  <c r="AV36" i="3" s="1"/>
  <c r="AW9" i="13" s="1"/>
  <c r="AZ7" i="5"/>
  <c r="AZ8" i="5" s="1"/>
  <c r="AZ9" i="5"/>
  <c r="AZ10" i="5" s="1"/>
  <c r="AZ11" i="5" s="1"/>
  <c r="AZ12" i="5" s="1"/>
  <c r="AZ13" i="5" s="1"/>
  <c r="AZ14" i="5" s="1"/>
  <c r="AZ15" i="5" s="1"/>
  <c r="AZ16" i="5" s="1"/>
  <c r="AZ17" i="5" s="1"/>
  <c r="AZ18" i="5" s="1"/>
  <c r="AZ19" i="5" s="1"/>
  <c r="AZ20" i="5" s="1"/>
  <c r="AZ21" i="5" s="1"/>
  <c r="AZ22" i="5" s="1"/>
  <c r="AZ23" i="5" s="1"/>
  <c r="AZ24" i="5" s="1"/>
  <c r="AZ25" i="5" s="1"/>
  <c r="AZ26" i="5" s="1"/>
  <c r="AZ27" i="5" s="1"/>
  <c r="AZ28" i="5" s="1"/>
  <c r="AZ29" i="5" s="1"/>
  <c r="AZ30" i="5" s="1"/>
  <c r="AZ31" i="5" s="1"/>
  <c r="AZ32" i="5" s="1"/>
  <c r="AZ33" i="5" s="1"/>
  <c r="AZ34" i="5" s="1"/>
  <c r="AZ35" i="5" s="1"/>
  <c r="AZ36" i="5" s="1"/>
  <c r="BA13" i="13" s="1"/>
  <c r="P7" i="4"/>
  <c r="P8" i="4"/>
  <c r="P9" i="4" s="1"/>
  <c r="P10" i="4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11" i="13" s="1"/>
  <c r="BO11" i="2"/>
  <c r="BO12" i="2" s="1"/>
  <c r="BO13" i="2" s="1"/>
  <c r="BO14" i="2" s="1"/>
  <c r="BO15" i="2" s="1"/>
  <c r="BO16" i="2" s="1"/>
  <c r="BO17" i="2" s="1"/>
  <c r="BO18" i="2" s="1"/>
  <c r="BO19" i="2" s="1"/>
  <c r="BO20" i="2" s="1"/>
  <c r="BO21" i="2" s="1"/>
  <c r="BO22" i="2" s="1"/>
  <c r="BO23" i="2" s="1"/>
  <c r="BO24" i="2" s="1"/>
  <c r="BO25" i="2" s="1"/>
  <c r="BO26" i="2" s="1"/>
  <c r="BO27" i="2" s="1"/>
  <c r="BO28" i="2" s="1"/>
  <c r="BO29" i="2" s="1"/>
  <c r="BO30" i="2" s="1"/>
  <c r="BO31" i="2" s="1"/>
  <c r="BO32" i="2" s="1"/>
  <c r="BO33" i="2" s="1"/>
  <c r="BO34" i="2" s="1"/>
  <c r="BO35" i="2" s="1"/>
  <c r="BO36" i="2" s="1"/>
  <c r="BO7" i="13" s="1"/>
  <c r="Z7" i="3"/>
  <c r="Z8" i="3" s="1"/>
  <c r="Z9" i="3" s="1"/>
  <c r="Z10" i="3" s="1"/>
  <c r="Z11" i="3" s="1"/>
  <c r="Z12" i="3" s="1"/>
  <c r="Z13" i="3" s="1"/>
  <c r="Z14" i="3" s="1"/>
  <c r="Z15" i="3" s="1"/>
  <c r="Z16" i="3" s="1"/>
  <c r="Z17" i="3" s="1"/>
  <c r="Z18" i="3" s="1"/>
  <c r="Z19" i="3" s="1"/>
  <c r="Z20" i="3" s="1"/>
  <c r="Z21" i="3" s="1"/>
  <c r="Z22" i="3" s="1"/>
  <c r="Z23" i="3" s="1"/>
  <c r="Z24" i="3" s="1"/>
  <c r="Z25" i="3" s="1"/>
  <c r="Z26" i="3" s="1"/>
  <c r="Z27" i="3" s="1"/>
  <c r="Z28" i="3" s="1"/>
  <c r="Z29" i="3" s="1"/>
  <c r="Z30" i="3" s="1"/>
  <c r="Z31" i="3" s="1"/>
  <c r="Z32" i="3" s="1"/>
  <c r="Z33" i="3" s="1"/>
  <c r="Z34" i="3" s="1"/>
  <c r="Z35" i="3" s="1"/>
  <c r="Z36" i="3" s="1"/>
  <c r="AB9" i="13" s="1"/>
  <c r="AW6" i="2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6" i="2" s="1"/>
  <c r="AW7" i="13" s="1"/>
  <c r="AJ10" i="2"/>
  <c r="AJ11" i="2"/>
  <c r="AJ12" i="2" s="1"/>
  <c r="AJ13" i="2" s="1"/>
  <c r="AJ14" i="2" s="1"/>
  <c r="AJ15" i="2" s="1"/>
  <c r="AJ16" i="2" s="1"/>
  <c r="AJ17" i="2" s="1"/>
  <c r="AJ18" i="2" s="1"/>
  <c r="AJ19" i="2" s="1"/>
  <c r="AJ20" i="2" s="1"/>
  <c r="AJ21" i="2" s="1"/>
  <c r="AJ22" i="2" s="1"/>
  <c r="AJ23" i="2" s="1"/>
  <c r="AJ24" i="2" s="1"/>
  <c r="AJ25" i="2" s="1"/>
  <c r="AJ26" i="2" s="1"/>
  <c r="AJ27" i="2" s="1"/>
  <c r="AJ28" i="2" s="1"/>
  <c r="AJ29" i="2" s="1"/>
  <c r="AJ30" i="2" s="1"/>
  <c r="AJ31" i="2" s="1"/>
  <c r="AJ32" i="2" s="1"/>
  <c r="AJ33" i="2" s="1"/>
  <c r="AJ34" i="2" s="1"/>
  <c r="AJ35" i="2" s="1"/>
  <c r="AJ36" i="2" s="1"/>
  <c r="AM7" i="13" s="1"/>
  <c r="AV6" i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AV35" i="1" s="1"/>
  <c r="AW5" i="13" s="1"/>
  <c r="K30" i="13"/>
  <c r="G30" i="13"/>
  <c r="X30" i="13"/>
  <c r="AI7" i="3"/>
  <c r="AI8" i="3" s="1"/>
  <c r="AI9" i="3" s="1"/>
  <c r="AI10" i="3" s="1"/>
  <c r="AI11" i="3" s="1"/>
  <c r="AI12" i="3" s="1"/>
  <c r="AI13" i="3" s="1"/>
  <c r="AI14" i="3" s="1"/>
  <c r="AI15" i="3" s="1"/>
  <c r="AI16" i="3" s="1"/>
  <c r="AI17" i="3" s="1"/>
  <c r="AI18" i="3" s="1"/>
  <c r="AI19" i="3" s="1"/>
  <c r="AI20" i="3" s="1"/>
  <c r="AI21" i="3" s="1"/>
  <c r="AI22" i="3" s="1"/>
  <c r="AI23" i="3" s="1"/>
  <c r="AI24" i="3" s="1"/>
  <c r="AI25" i="3" s="1"/>
  <c r="AI26" i="3" s="1"/>
  <c r="AI27" i="3" s="1"/>
  <c r="AI28" i="3" s="1"/>
  <c r="AI29" i="3" s="1"/>
  <c r="AI30" i="3" s="1"/>
  <c r="AI31" i="3" s="1"/>
  <c r="AI32" i="3" s="1"/>
  <c r="AI33" i="3" s="1"/>
  <c r="AI34" i="3" s="1"/>
  <c r="AI35" i="3" s="1"/>
  <c r="AI36" i="3" s="1"/>
  <c r="AM9" i="13" s="1"/>
  <c r="H30" i="13"/>
  <c r="W30" i="13"/>
  <c r="M30" i="13"/>
  <c r="L30" i="13"/>
  <c r="E30" i="13"/>
  <c r="F30" i="13"/>
  <c r="AG38" i="6"/>
  <c r="AG38" i="7"/>
  <c r="AG39" i="7"/>
  <c r="AG38" i="4"/>
  <c r="U30" i="13"/>
  <c r="AI32" i="9"/>
  <c r="AI33" i="9"/>
  <c r="AI34" i="9"/>
  <c r="AM21" i="13" s="1"/>
  <c r="B26" i="9"/>
  <c r="C26" i="9" s="1"/>
  <c r="C27" i="9" s="1"/>
  <c r="C28" i="9" s="1"/>
  <c r="C29" i="9" s="1"/>
  <c r="C30" i="9" s="1"/>
  <c r="C31" i="9" s="1"/>
  <c r="BK25" i="13"/>
  <c r="BJ35" i="11"/>
  <c r="O33" i="13"/>
  <c r="O32" i="13"/>
  <c r="C33" i="9" l="1"/>
  <c r="C32" i="9"/>
  <c r="AZ32" i="9"/>
  <c r="AZ33" i="9"/>
  <c r="AZ34" i="9" s="1"/>
  <c r="BA21" i="13" s="1"/>
  <c r="T30" i="13"/>
  <c r="S5" i="13"/>
  <c r="AA30" i="13"/>
  <c r="C7" i="8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S11" i="13"/>
  <c r="Y30" i="13"/>
  <c r="AF30" i="13"/>
  <c r="AR30" i="13"/>
  <c r="BA35" i="4"/>
  <c r="BB11" i="13" s="1"/>
  <c r="BD30" i="13"/>
  <c r="AZ7" i="10"/>
  <c r="AZ8" i="10" s="1"/>
  <c r="AZ9" i="10" s="1"/>
  <c r="AZ10" i="10" s="1"/>
  <c r="AZ11" i="10" s="1"/>
  <c r="AZ12" i="10" s="1"/>
  <c r="AZ13" i="10" s="1"/>
  <c r="AZ14" i="10" s="1"/>
  <c r="AZ15" i="10" s="1"/>
  <c r="AZ16" i="10" s="1"/>
  <c r="AZ17" i="10" s="1"/>
  <c r="AZ18" i="10" s="1"/>
  <c r="AZ19" i="10" s="1"/>
  <c r="AZ20" i="10" s="1"/>
  <c r="AZ21" i="10" s="1"/>
  <c r="AZ22" i="10" s="1"/>
  <c r="AZ23" i="10" s="1"/>
  <c r="AZ24" i="10" s="1"/>
  <c r="AZ25" i="10" s="1"/>
  <c r="AZ26" i="10" s="1"/>
  <c r="AZ27" i="10" s="1"/>
  <c r="AZ28" i="10" s="1"/>
  <c r="AZ29" i="10" s="1"/>
  <c r="AZ30" i="10" s="1"/>
  <c r="AZ31" i="10" s="1"/>
  <c r="AZ32" i="10" s="1"/>
  <c r="AZ33" i="10" s="1"/>
  <c r="AZ34" i="10" s="1"/>
  <c r="AZ35" i="10" s="1"/>
  <c r="AZ36" i="10" s="1"/>
  <c r="BA23" i="13" s="1"/>
  <c r="AW36" i="10"/>
  <c r="AX23" i="13" s="1"/>
  <c r="AX30" i="13" s="1"/>
  <c r="AP30" i="13"/>
  <c r="AU30" i="13"/>
  <c r="BN6" i="11"/>
  <c r="BN7" i="11" s="1"/>
  <c r="BN8" i="11" s="1"/>
  <c r="BN9" i="11" s="1"/>
  <c r="BN10" i="11" s="1"/>
  <c r="BN11" i="11" s="1"/>
  <c r="BN12" i="11" s="1"/>
  <c r="BN13" i="11" s="1"/>
  <c r="BN14" i="11" s="1"/>
  <c r="BN15" i="11" s="1"/>
  <c r="BN16" i="11" s="1"/>
  <c r="BN17" i="11" s="1"/>
  <c r="BN18" i="11" s="1"/>
  <c r="BN19" i="11" s="1"/>
  <c r="BN20" i="11" s="1"/>
  <c r="BN21" i="11" s="1"/>
  <c r="BN22" i="11" s="1"/>
  <c r="BN23" i="11" s="1"/>
  <c r="BN24" i="11" s="1"/>
  <c r="BN25" i="11" s="1"/>
  <c r="BN26" i="11" s="1"/>
  <c r="BN27" i="11" s="1"/>
  <c r="BN28" i="11" s="1"/>
  <c r="BN29" i="11" s="1"/>
  <c r="BN30" i="11" s="1"/>
  <c r="BN31" i="11" s="1"/>
  <c r="BN32" i="11" s="1"/>
  <c r="BN33" i="11" s="1"/>
  <c r="BN34" i="11" s="1"/>
  <c r="BK35" i="11"/>
  <c r="BJ6" i="10"/>
  <c r="BJ7" i="10" s="1"/>
  <c r="BJ8" i="10" s="1"/>
  <c r="BJ9" i="10" s="1"/>
  <c r="BJ10" i="10" s="1"/>
  <c r="BJ11" i="10" s="1"/>
  <c r="BJ12" i="10" s="1"/>
  <c r="BJ13" i="10" s="1"/>
  <c r="BJ14" i="10" s="1"/>
  <c r="BJ15" i="10" s="1"/>
  <c r="BJ16" i="10" s="1"/>
  <c r="BJ17" i="10" s="1"/>
  <c r="BJ18" i="10" s="1"/>
  <c r="BJ19" i="10" s="1"/>
  <c r="BJ20" i="10" s="1"/>
  <c r="BJ21" i="10" s="1"/>
  <c r="BJ22" i="10" s="1"/>
  <c r="BJ23" i="10" s="1"/>
  <c r="BJ24" i="10" s="1"/>
  <c r="BJ25" i="10" s="1"/>
  <c r="BJ26" i="10" s="1"/>
  <c r="BJ27" i="10" s="1"/>
  <c r="BJ28" i="10" s="1"/>
  <c r="BJ29" i="10" s="1"/>
  <c r="BJ30" i="10" s="1"/>
  <c r="BJ31" i="10" s="1"/>
  <c r="BJ32" i="10" s="1"/>
  <c r="BJ33" i="10" s="1"/>
  <c r="BJ34" i="10" s="1"/>
  <c r="BJ35" i="10" s="1"/>
  <c r="BJ36" i="10" s="1"/>
  <c r="BK23" i="13" s="1"/>
  <c r="AY30" i="13"/>
  <c r="AJ30" i="13"/>
  <c r="BA36" i="10"/>
  <c r="BB23" i="13" s="1"/>
  <c r="BB30" i="13" s="1"/>
  <c r="BG36" i="5"/>
  <c r="BH13" i="13" s="1"/>
  <c r="BH30" i="13" s="1"/>
  <c r="Z9" i="10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Z30" i="10" s="1"/>
  <c r="Z31" i="10" s="1"/>
  <c r="Z32" i="10" s="1"/>
  <c r="Z33" i="10" s="1"/>
  <c r="Z34" i="10" s="1"/>
  <c r="Z35" i="10" s="1"/>
  <c r="Z36" i="10" s="1"/>
  <c r="AB23" i="13" s="1"/>
  <c r="BL6" i="12"/>
  <c r="BL7" i="12" s="1"/>
  <c r="BL8" i="12" s="1"/>
  <c r="BL9" i="12" s="1"/>
  <c r="BL10" i="12" s="1"/>
  <c r="BL11" i="12" s="1"/>
  <c r="BL12" i="12" s="1"/>
  <c r="BL13" i="12" s="1"/>
  <c r="BL14" i="12" s="1"/>
  <c r="BL15" i="12" s="1"/>
  <c r="BL16" i="12" s="1"/>
  <c r="BL17" i="12" s="1"/>
  <c r="BL18" i="12" s="1"/>
  <c r="BL19" i="12" s="1"/>
  <c r="BL20" i="12" s="1"/>
  <c r="BL21" i="12" s="1"/>
  <c r="BL22" i="12" s="1"/>
  <c r="BL23" i="12" s="1"/>
  <c r="BL24" i="12" s="1"/>
  <c r="BL25" i="12" s="1"/>
  <c r="BL26" i="12" s="1"/>
  <c r="BL27" i="12" s="1"/>
  <c r="BL28" i="12" s="1"/>
  <c r="BL29" i="12" s="1"/>
  <c r="BL30" i="12" s="1"/>
  <c r="BL31" i="12" s="1"/>
  <c r="BL32" i="12" s="1"/>
  <c r="BL33" i="12" s="1"/>
  <c r="BL34" i="12" s="1"/>
  <c r="BL35" i="12" s="1"/>
  <c r="BL36" i="12" s="1"/>
  <c r="BK27" i="13" s="1"/>
  <c r="BH7" i="12"/>
  <c r="BH8" i="12" s="1"/>
  <c r="BH9" i="12" s="1"/>
  <c r="BH10" i="12" s="1"/>
  <c r="BH11" i="12" s="1"/>
  <c r="BH12" i="12" s="1"/>
  <c r="BH13" i="12" s="1"/>
  <c r="BH14" i="12" s="1"/>
  <c r="BH15" i="12" s="1"/>
  <c r="BH16" i="12" s="1"/>
  <c r="BH17" i="12" s="1"/>
  <c r="BH18" i="12" s="1"/>
  <c r="BH19" i="12" s="1"/>
  <c r="BH20" i="12" s="1"/>
  <c r="BH21" i="12" s="1"/>
  <c r="BH22" i="12" s="1"/>
  <c r="BH23" i="12" s="1"/>
  <c r="BH24" i="12" s="1"/>
  <c r="BH25" i="12" s="1"/>
  <c r="BH26" i="12" s="1"/>
  <c r="BH27" i="12" s="1"/>
  <c r="BH28" i="12" s="1"/>
  <c r="BH29" i="12" s="1"/>
  <c r="BH30" i="12" s="1"/>
  <c r="BH31" i="12" s="1"/>
  <c r="BH32" i="12" s="1"/>
  <c r="BH33" i="12" s="1"/>
  <c r="BH34" i="12" s="1"/>
  <c r="BH35" i="12" s="1"/>
  <c r="BH36" i="12" s="1"/>
  <c r="BG27" i="13" s="1"/>
  <c r="BB8" i="12"/>
  <c r="BB9" i="12" s="1"/>
  <c r="BB10" i="12" s="1"/>
  <c r="BB11" i="12" s="1"/>
  <c r="BB12" i="12" s="1"/>
  <c r="BB13" i="12" s="1"/>
  <c r="BB14" i="12" s="1"/>
  <c r="BB15" i="12" s="1"/>
  <c r="BB16" i="12" s="1"/>
  <c r="BB17" i="12" s="1"/>
  <c r="BB18" i="12" s="1"/>
  <c r="BB19" i="12" s="1"/>
  <c r="BB20" i="12" s="1"/>
  <c r="BB21" i="12" s="1"/>
  <c r="BB22" i="12" s="1"/>
  <c r="BB23" i="12" s="1"/>
  <c r="BB24" i="12" s="1"/>
  <c r="BB25" i="12" s="1"/>
  <c r="BB26" i="12" s="1"/>
  <c r="BB27" i="12" s="1"/>
  <c r="BB28" i="12" s="1"/>
  <c r="BB29" i="12" s="1"/>
  <c r="BB30" i="12" s="1"/>
  <c r="BB31" i="12" s="1"/>
  <c r="BB32" i="12" s="1"/>
  <c r="BB33" i="12" s="1"/>
  <c r="BB34" i="12" s="1"/>
  <c r="BB35" i="12" s="1"/>
  <c r="BB36" i="12" s="1"/>
  <c r="BA27" i="13" s="1"/>
  <c r="AV7" i="9"/>
  <c r="BP7" i="12"/>
  <c r="BP8" i="12" s="1"/>
  <c r="BP9" i="12" s="1"/>
  <c r="BP10" i="12" s="1"/>
  <c r="BP11" i="12" s="1"/>
  <c r="BP12" i="12" s="1"/>
  <c r="BP13" i="12" s="1"/>
  <c r="BP14" i="12" s="1"/>
  <c r="BP15" i="12" s="1"/>
  <c r="BP16" i="12" s="1"/>
  <c r="BP17" i="12" s="1"/>
  <c r="BP18" i="12" s="1"/>
  <c r="BP19" i="12" s="1"/>
  <c r="BP20" i="12" s="1"/>
  <c r="BP21" i="12" s="1"/>
  <c r="BP22" i="12" s="1"/>
  <c r="BP23" i="12" s="1"/>
  <c r="BP24" i="12" s="1"/>
  <c r="BP25" i="12" s="1"/>
  <c r="BP26" i="12" s="1"/>
  <c r="BP27" i="12" s="1"/>
  <c r="BP28" i="12" s="1"/>
  <c r="BP29" i="12" s="1"/>
  <c r="BP30" i="12" s="1"/>
  <c r="BP31" i="12" s="1"/>
  <c r="BP32" i="12" s="1"/>
  <c r="BP33" i="12" s="1"/>
  <c r="BP34" i="12" s="1"/>
  <c r="BP35" i="12" s="1"/>
  <c r="BP36" i="12" s="1"/>
  <c r="BO27" i="13" s="1"/>
  <c r="AV8" i="9"/>
  <c r="AV9" i="9" s="1"/>
  <c r="AV10" i="9" s="1"/>
  <c r="AV11" i="9" s="1"/>
  <c r="BN7" i="9"/>
  <c r="BN8" i="9" s="1"/>
  <c r="BN9" i="9" s="1"/>
  <c r="BN10" i="9" s="1"/>
  <c r="BN11" i="9" s="1"/>
  <c r="BN12" i="9" s="1"/>
  <c r="BN13" i="9" s="1"/>
  <c r="BN14" i="9" s="1"/>
  <c r="BN15" i="9"/>
  <c r="BN16" i="9" s="1"/>
  <c r="BN17" i="9" s="1"/>
  <c r="BN18" i="9" s="1"/>
  <c r="BN19" i="9" s="1"/>
  <c r="BN20" i="9" s="1"/>
  <c r="BN21" i="9" s="1"/>
  <c r="BN22" i="9" s="1"/>
  <c r="BN23" i="9" s="1"/>
  <c r="BN24" i="9" s="1"/>
  <c r="BN25" i="9" s="1"/>
  <c r="BN26" i="9" s="1"/>
  <c r="BN27" i="9" s="1"/>
  <c r="BN28" i="9" s="1"/>
  <c r="BN29" i="9" s="1"/>
  <c r="BN30" i="9" s="1"/>
  <c r="BN31" i="9" s="1"/>
  <c r="AW14" i="12"/>
  <c r="AW15" i="12" s="1"/>
  <c r="AW16" i="12" s="1"/>
  <c r="AW17" i="12" s="1"/>
  <c r="AW18" i="12" s="1"/>
  <c r="AW19" i="12" s="1"/>
  <c r="AW20" i="12" s="1"/>
  <c r="AW21" i="12" s="1"/>
  <c r="AW22" i="12" s="1"/>
  <c r="AW23" i="12" s="1"/>
  <c r="AW24" i="12" s="1"/>
  <c r="AW25" i="12" s="1"/>
  <c r="AW26" i="12" s="1"/>
  <c r="AW27" i="12" s="1"/>
  <c r="AW28" i="12" s="1"/>
  <c r="AW29" i="12" s="1"/>
  <c r="AW30" i="12" s="1"/>
  <c r="AW31" i="12" s="1"/>
  <c r="AW32" i="12" s="1"/>
  <c r="AW33" i="12" s="1"/>
  <c r="AW34" i="12" s="1"/>
  <c r="AW35" i="12" s="1"/>
  <c r="AW36" i="12" s="1"/>
  <c r="AW27" i="13" s="1"/>
  <c r="C27" i="13" s="1"/>
  <c r="AZ17" i="8"/>
  <c r="AI7" i="10"/>
  <c r="AI8" i="10" s="1"/>
  <c r="AI9" i="10" s="1"/>
  <c r="AI10" i="10" s="1"/>
  <c r="AI11" i="10" s="1"/>
  <c r="AI12" i="10" s="1"/>
  <c r="AI13" i="10" s="1"/>
  <c r="AI14" i="10" s="1"/>
  <c r="AI15" i="10" s="1"/>
  <c r="AI16" i="10" s="1"/>
  <c r="AI17" i="10" s="1"/>
  <c r="AI18" i="10" s="1"/>
  <c r="AI19" i="10" s="1"/>
  <c r="AI20" i="10" s="1"/>
  <c r="AI21" i="10" s="1"/>
  <c r="AI22" i="10" s="1"/>
  <c r="AI23" i="10" s="1"/>
  <c r="AI24" i="10" s="1"/>
  <c r="AI25" i="10" s="1"/>
  <c r="AI26" i="10" s="1"/>
  <c r="AI27" i="10" s="1"/>
  <c r="AI28" i="10" s="1"/>
  <c r="AI29" i="10" s="1"/>
  <c r="AI30" i="10" s="1"/>
  <c r="AI31" i="10" s="1"/>
  <c r="AI32" i="10" s="1"/>
  <c r="AI33" i="10" s="1"/>
  <c r="AI34" i="10" s="1"/>
  <c r="AI35" i="10" s="1"/>
  <c r="AI36" i="10" s="1"/>
  <c r="AM23" i="13" s="1"/>
  <c r="AV12" i="9"/>
  <c r="AV13" i="9" s="1"/>
  <c r="AV14" i="9" s="1"/>
  <c r="AV15" i="9" s="1"/>
  <c r="AV16" i="9" s="1"/>
  <c r="AV17" i="9" s="1"/>
  <c r="AV18" i="9" s="1"/>
  <c r="AV19" i="9" s="1"/>
  <c r="AV20" i="9" s="1"/>
  <c r="AV21" i="9" s="1"/>
  <c r="AV22" i="9" s="1"/>
  <c r="AV23" i="9" s="1"/>
  <c r="AV24" i="9" s="1"/>
  <c r="AV25" i="9" s="1"/>
  <c r="AV26" i="9" s="1"/>
  <c r="AV27" i="9" s="1"/>
  <c r="AV28" i="9" s="1"/>
  <c r="AV29" i="9" s="1"/>
  <c r="AV30" i="9" s="1"/>
  <c r="AV31" i="9" s="1"/>
  <c r="Z8" i="8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21" i="8" s="1"/>
  <c r="Z22" i="8" s="1"/>
  <c r="Z23" i="8" s="1"/>
  <c r="Z24" i="8" s="1"/>
  <c r="Z25" i="8" s="1"/>
  <c r="Z26" i="8" s="1"/>
  <c r="Z27" i="8" s="1"/>
  <c r="Z28" i="8" s="1"/>
  <c r="Z29" i="8" s="1"/>
  <c r="Z30" i="8" s="1"/>
  <c r="Z31" i="8" s="1"/>
  <c r="Z32" i="8" s="1"/>
  <c r="Z33" i="8" s="1"/>
  <c r="Z34" i="8" s="1"/>
  <c r="Z35" i="8" s="1"/>
  <c r="Z36" i="8" s="1"/>
  <c r="AB19" i="13" s="1"/>
  <c r="BJ10" i="7"/>
  <c r="BJ11" i="7" s="1"/>
  <c r="BJ12" i="7" s="1"/>
  <c r="BJ13" i="7" s="1"/>
  <c r="BJ14" i="7" s="1"/>
  <c r="BJ15" i="7" s="1"/>
  <c r="BJ16" i="7" s="1"/>
  <c r="BJ17" i="7" s="1"/>
  <c r="BJ18" i="7" s="1"/>
  <c r="BJ19" i="7" s="1"/>
  <c r="BJ20" i="7" s="1"/>
  <c r="BJ21" i="7" s="1"/>
  <c r="BJ22" i="7" s="1"/>
  <c r="BJ23" i="7" s="1"/>
  <c r="BJ24" i="7" s="1"/>
  <c r="BJ25" i="7" s="1"/>
  <c r="BJ26" i="7" s="1"/>
  <c r="BJ27" i="7" s="1"/>
  <c r="BJ28" i="7" s="1"/>
  <c r="BJ29" i="7" s="1"/>
  <c r="BJ30" i="7" s="1"/>
  <c r="BJ31" i="7" s="1"/>
  <c r="BJ32" i="7" s="1"/>
  <c r="BJ33" i="7" s="1"/>
  <c r="BJ34" i="7" s="1"/>
  <c r="BJ35" i="7" s="1"/>
  <c r="BJ36" i="7" s="1"/>
  <c r="BK17" i="13" s="1"/>
  <c r="AZ11" i="7"/>
  <c r="AZ10" i="8"/>
  <c r="AZ11" i="8" s="1"/>
  <c r="AZ18" i="8"/>
  <c r="AZ19" i="8" s="1"/>
  <c r="AZ26" i="8"/>
  <c r="AZ27" i="8" s="1"/>
  <c r="AZ12" i="7"/>
  <c r="AZ13" i="7" s="1"/>
  <c r="AZ14" i="7" s="1"/>
  <c r="AZ15" i="7" s="1"/>
  <c r="AZ16" i="7" s="1"/>
  <c r="AZ17" i="7" s="1"/>
  <c r="AZ18" i="7" s="1"/>
  <c r="AZ19" i="7" s="1"/>
  <c r="AZ20" i="7" s="1"/>
  <c r="AZ21" i="7" s="1"/>
  <c r="AZ22" i="7" s="1"/>
  <c r="AZ23" i="7" s="1"/>
  <c r="AZ24" i="7" s="1"/>
  <c r="AZ25" i="7" s="1"/>
  <c r="AZ26" i="7" s="1"/>
  <c r="AZ27" i="7" s="1"/>
  <c r="AZ28" i="7" s="1"/>
  <c r="AZ29" i="7" s="1"/>
  <c r="AZ30" i="7" s="1"/>
  <c r="AZ31" i="7" s="1"/>
  <c r="AZ32" i="7" s="1"/>
  <c r="AZ33" i="7" s="1"/>
  <c r="AZ34" i="7" s="1"/>
  <c r="AZ35" i="7" s="1"/>
  <c r="AZ36" i="7" s="1"/>
  <c r="BA17" i="13" s="1"/>
  <c r="AQ14" i="7"/>
  <c r="AQ15" i="7" s="1"/>
  <c r="AQ16" i="7" s="1"/>
  <c r="AQ17" i="7" s="1"/>
  <c r="AQ18" i="7" s="1"/>
  <c r="AQ19" i="7" s="1"/>
  <c r="AQ20" i="7" s="1"/>
  <c r="AQ21" i="7" s="1"/>
  <c r="AQ22" i="7" s="1"/>
  <c r="AQ23" i="7" s="1"/>
  <c r="AQ24" i="7" s="1"/>
  <c r="AQ25" i="7" s="1"/>
  <c r="AQ26" i="7" s="1"/>
  <c r="AQ27" i="7" s="1"/>
  <c r="AQ28" i="7" s="1"/>
  <c r="AQ29" i="7" s="1"/>
  <c r="AQ30" i="7" s="1"/>
  <c r="AQ31" i="7" s="1"/>
  <c r="AQ32" i="7" s="1"/>
  <c r="AQ33" i="7" s="1"/>
  <c r="AQ34" i="7" s="1"/>
  <c r="AQ35" i="7" s="1"/>
  <c r="AQ36" i="7" s="1"/>
  <c r="AS17" i="13" s="1"/>
  <c r="AZ10" i="6"/>
  <c r="AZ11" i="6" s="1"/>
  <c r="AZ12" i="6" s="1"/>
  <c r="AZ13" i="6" s="1"/>
  <c r="AZ14" i="6" s="1"/>
  <c r="AZ15" i="6" s="1"/>
  <c r="AZ16" i="6" s="1"/>
  <c r="AZ17" i="6" s="1"/>
  <c r="AZ18" i="6" s="1"/>
  <c r="AZ19" i="6" s="1"/>
  <c r="AZ20" i="6" s="1"/>
  <c r="AZ21" i="6" s="1"/>
  <c r="AZ22" i="6" s="1"/>
  <c r="AZ23" i="6" s="1"/>
  <c r="AZ24" i="6" s="1"/>
  <c r="AZ25" i="6" s="1"/>
  <c r="AZ26" i="6" s="1"/>
  <c r="AZ27" i="6" s="1"/>
  <c r="AZ28" i="6" s="1"/>
  <c r="AZ29" i="6" s="1"/>
  <c r="AZ30" i="6" s="1"/>
  <c r="AZ31" i="6" s="1"/>
  <c r="AZ32" i="6" s="1"/>
  <c r="AZ33" i="6" s="1"/>
  <c r="AZ34" i="6" s="1"/>
  <c r="AZ35" i="6" s="1"/>
  <c r="BA15" i="13" s="1"/>
  <c r="BJ11" i="6"/>
  <c r="BJ12" i="6" s="1"/>
  <c r="BJ13" i="6" s="1"/>
  <c r="BJ14" i="6" s="1"/>
  <c r="BJ15" i="6" s="1"/>
  <c r="BJ16" i="6" s="1"/>
  <c r="BJ17" i="6" s="1"/>
  <c r="BJ18" i="6" s="1"/>
  <c r="BJ19" i="6" s="1"/>
  <c r="BJ20" i="6" s="1"/>
  <c r="BJ21" i="6" s="1"/>
  <c r="BJ22" i="6" s="1"/>
  <c r="BJ23" i="6" s="1"/>
  <c r="BJ24" i="6" s="1"/>
  <c r="BJ25" i="6" s="1"/>
  <c r="BJ26" i="6" s="1"/>
  <c r="BJ27" i="6" s="1"/>
  <c r="BJ28" i="6" s="1"/>
  <c r="BJ29" i="6" s="1"/>
  <c r="BJ30" i="6" s="1"/>
  <c r="BJ31" i="6" s="1"/>
  <c r="BJ32" i="6" s="1"/>
  <c r="BJ33" i="6" s="1"/>
  <c r="BJ34" i="6" s="1"/>
  <c r="BJ35" i="6" s="1"/>
  <c r="BK15" i="13" s="1"/>
  <c r="BF7" i="8"/>
  <c r="BF8" i="8" s="1"/>
  <c r="BF9" i="8" s="1"/>
  <c r="BF10" i="8" s="1"/>
  <c r="BF11" i="8" s="1"/>
  <c r="BF12" i="8" s="1"/>
  <c r="BF13" i="8" s="1"/>
  <c r="BF14" i="8" s="1"/>
  <c r="BF15" i="8" s="1"/>
  <c r="BF16" i="8" s="1"/>
  <c r="BF17" i="8" s="1"/>
  <c r="BF18" i="8" s="1"/>
  <c r="BF19" i="8" s="1"/>
  <c r="BF20" i="8" s="1"/>
  <c r="BF21" i="8" s="1"/>
  <c r="BF22" i="8" s="1"/>
  <c r="BF23" i="8" s="1"/>
  <c r="BF24" i="8" s="1"/>
  <c r="BF25" i="8" s="1"/>
  <c r="BF26" i="8" s="1"/>
  <c r="BF27" i="8" s="1"/>
  <c r="BF28" i="8" s="1"/>
  <c r="BF29" i="8" s="1"/>
  <c r="BF30" i="8" s="1"/>
  <c r="BF31" i="8" s="1"/>
  <c r="BF32" i="8" s="1"/>
  <c r="BF33" i="8" s="1"/>
  <c r="BF34" i="8" s="1"/>
  <c r="BF35" i="8" s="1"/>
  <c r="BF36" i="8" s="1"/>
  <c r="BG19" i="13" s="1"/>
  <c r="BN11" i="6"/>
  <c r="BN12" i="6" s="1"/>
  <c r="BN13" i="6" s="1"/>
  <c r="AZ12" i="8"/>
  <c r="AZ13" i="8" s="1"/>
  <c r="AZ14" i="8" s="1"/>
  <c r="AZ15" i="8" s="1"/>
  <c r="AZ16" i="8" s="1"/>
  <c r="AZ20" i="8"/>
  <c r="AZ21" i="8" s="1"/>
  <c r="AZ22" i="8" s="1"/>
  <c r="AZ23" i="8" s="1"/>
  <c r="AZ24" i="8" s="1"/>
  <c r="AZ25" i="8" s="1"/>
  <c r="AZ28" i="8"/>
  <c r="AZ29" i="8" s="1"/>
  <c r="AZ30" i="8" s="1"/>
  <c r="AZ31" i="8" s="1"/>
  <c r="AZ32" i="8" s="1"/>
  <c r="AZ33" i="8" s="1"/>
  <c r="AZ34" i="8" s="1"/>
  <c r="AZ35" i="8" s="1"/>
  <c r="AZ36" i="8" s="1"/>
  <c r="BA19" i="13" s="1"/>
  <c r="AV7" i="7"/>
  <c r="AV8" i="7" s="1"/>
  <c r="AV9" i="7" s="1"/>
  <c r="AV10" i="7" s="1"/>
  <c r="AV11" i="7" s="1"/>
  <c r="AV12" i="7" s="1"/>
  <c r="AV13" i="7" s="1"/>
  <c r="AV14" i="7" s="1"/>
  <c r="AV15" i="7" s="1"/>
  <c r="AV16" i="7" s="1"/>
  <c r="AV17" i="7" s="1"/>
  <c r="AV18" i="7" s="1"/>
  <c r="AV19" i="7" s="1"/>
  <c r="AV20" i="7" s="1"/>
  <c r="AV21" i="7" s="1"/>
  <c r="AV22" i="7" s="1"/>
  <c r="AV23" i="7" s="1"/>
  <c r="AV24" i="7" s="1"/>
  <c r="AV25" i="7" s="1"/>
  <c r="AV26" i="7" s="1"/>
  <c r="AV27" i="7" s="1"/>
  <c r="AV28" i="7" s="1"/>
  <c r="AV29" i="7" s="1"/>
  <c r="AV30" i="7" s="1"/>
  <c r="AV31" i="7" s="1"/>
  <c r="AV32" i="7" s="1"/>
  <c r="AV33" i="7" s="1"/>
  <c r="AV34" i="7" s="1"/>
  <c r="AV35" i="7" s="1"/>
  <c r="AV36" i="7" s="1"/>
  <c r="AW17" i="13" s="1"/>
  <c r="AV7" i="6"/>
  <c r="AV8" i="6" s="1"/>
  <c r="AV9" i="6" s="1"/>
  <c r="AV10" i="6" s="1"/>
  <c r="AV11" i="6" s="1"/>
  <c r="AV12" i="6" s="1"/>
  <c r="AV13" i="6" s="1"/>
  <c r="AV14" i="6" s="1"/>
  <c r="AV15" i="6" s="1"/>
  <c r="AV16" i="6" s="1"/>
  <c r="AV17" i="6" s="1"/>
  <c r="AV18" i="6" s="1"/>
  <c r="AV19" i="6" s="1"/>
  <c r="AV20" i="6" s="1"/>
  <c r="AV21" i="6" s="1"/>
  <c r="AV22" i="6" s="1"/>
  <c r="AV23" i="6" s="1"/>
  <c r="AV24" i="6" s="1"/>
  <c r="AV25" i="6" s="1"/>
  <c r="AV26" i="6" s="1"/>
  <c r="AV27" i="6" s="1"/>
  <c r="AV28" i="6" s="1"/>
  <c r="AV29" i="6" s="1"/>
  <c r="AV30" i="6" s="1"/>
  <c r="AV31" i="6" s="1"/>
  <c r="AV32" i="6" s="1"/>
  <c r="AV33" i="6" s="1"/>
  <c r="AV34" i="6" s="1"/>
  <c r="AV35" i="6" s="1"/>
  <c r="AW15" i="13" s="1"/>
  <c r="BN14" i="6"/>
  <c r="BN15" i="6" s="1"/>
  <c r="BN16" i="6" s="1"/>
  <c r="BN17" i="6" s="1"/>
  <c r="BN18" i="6" s="1"/>
  <c r="BN19" i="6" s="1"/>
  <c r="BN20" i="6" s="1"/>
  <c r="BN21" i="6" s="1"/>
  <c r="BN22" i="6" s="1"/>
  <c r="BN23" i="6" s="1"/>
  <c r="BN24" i="6" s="1"/>
  <c r="BN25" i="6" s="1"/>
  <c r="BN26" i="6" s="1"/>
  <c r="BN27" i="6" s="1"/>
  <c r="BN28" i="6" s="1"/>
  <c r="BN29" i="6" s="1"/>
  <c r="BN30" i="6" s="1"/>
  <c r="BN31" i="6" s="1"/>
  <c r="BN32" i="6" s="1"/>
  <c r="BN33" i="6" s="1"/>
  <c r="BN34" i="6" s="1"/>
  <c r="BN35" i="6" s="1"/>
  <c r="BO15" i="13" s="1"/>
  <c r="P14" i="5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13" i="13" s="1"/>
  <c r="C13" i="13" s="1"/>
  <c r="AZ8" i="4"/>
  <c r="AZ9" i="4" s="1"/>
  <c r="AZ10" i="4" s="1"/>
  <c r="AZ11" i="4" s="1"/>
  <c r="AZ12" i="4" s="1"/>
  <c r="AZ13" i="4" s="1"/>
  <c r="AZ14" i="4" s="1"/>
  <c r="AZ15" i="4" s="1"/>
  <c r="AZ16" i="4" s="1"/>
  <c r="AZ17" i="4" s="1"/>
  <c r="AZ18" i="4" s="1"/>
  <c r="AZ19" i="4" s="1"/>
  <c r="AZ20" i="4" s="1"/>
  <c r="AZ21" i="4" s="1"/>
  <c r="AZ22" i="4" s="1"/>
  <c r="AZ23" i="4" s="1"/>
  <c r="AZ24" i="4" s="1"/>
  <c r="AZ25" i="4" s="1"/>
  <c r="AZ26" i="4" s="1"/>
  <c r="AZ27" i="4" s="1"/>
  <c r="AZ28" i="4" s="1"/>
  <c r="AZ29" i="4" s="1"/>
  <c r="AZ30" i="4" s="1"/>
  <c r="AZ31" i="4" s="1"/>
  <c r="AZ32" i="4" s="1"/>
  <c r="AZ33" i="4" s="1"/>
  <c r="AZ34" i="4" s="1"/>
  <c r="AZ35" i="4" s="1"/>
  <c r="BA11" i="13" s="1"/>
  <c r="BJ10" i="4"/>
  <c r="BJ11" i="4" s="1"/>
  <c r="BJ12" i="4" s="1"/>
  <c r="BJ13" i="4" s="1"/>
  <c r="BJ14" i="4" s="1"/>
  <c r="BJ15" i="4" s="1"/>
  <c r="BJ16" i="4" s="1"/>
  <c r="BJ17" i="4" s="1"/>
  <c r="BJ18" i="4" s="1"/>
  <c r="BJ19" i="4" s="1"/>
  <c r="BJ20" i="4" s="1"/>
  <c r="BJ21" i="4" s="1"/>
  <c r="BJ22" i="4" s="1"/>
  <c r="BJ23" i="4" s="1"/>
  <c r="BJ24" i="4" s="1"/>
  <c r="BJ25" i="4" s="1"/>
  <c r="BJ26" i="4" s="1"/>
  <c r="BJ27" i="4" s="1"/>
  <c r="BJ28" i="4" s="1"/>
  <c r="BJ29" i="4" s="1"/>
  <c r="BJ30" i="4" s="1"/>
  <c r="BJ31" i="4" s="1"/>
  <c r="BJ32" i="4" s="1"/>
  <c r="BJ33" i="4" s="1"/>
  <c r="BJ34" i="4" s="1"/>
  <c r="BJ35" i="4" s="1"/>
  <c r="BK11" i="13" s="1"/>
  <c r="BG8" i="2"/>
  <c r="BG9" i="2" s="1"/>
  <c r="BG10" i="2" s="1"/>
  <c r="BG11" i="2" s="1"/>
  <c r="BG12" i="2" s="1"/>
  <c r="BG13" i="2" s="1"/>
  <c r="BG14" i="2" s="1"/>
  <c r="BG15" i="2" s="1"/>
  <c r="BG16" i="2" s="1"/>
  <c r="BG17" i="2" s="1"/>
  <c r="BG18" i="2" s="1"/>
  <c r="BG19" i="2" s="1"/>
  <c r="BG20" i="2" s="1"/>
  <c r="BG21" i="2" s="1"/>
  <c r="BG22" i="2" s="1"/>
  <c r="BG23" i="2" s="1"/>
  <c r="BG24" i="2" s="1"/>
  <c r="BG25" i="2" s="1"/>
  <c r="BG26" i="2" s="1"/>
  <c r="BG27" i="2" s="1"/>
  <c r="BG28" i="2" s="1"/>
  <c r="BG29" i="2" s="1"/>
  <c r="BG30" i="2" s="1"/>
  <c r="BG31" i="2" s="1"/>
  <c r="BG32" i="2" s="1"/>
  <c r="BG33" i="2" s="1"/>
  <c r="BG34" i="2" s="1"/>
  <c r="BG35" i="2" s="1"/>
  <c r="BG36" i="2" s="1"/>
  <c r="BG7" i="13" s="1"/>
  <c r="BJ10" i="6"/>
  <c r="BJ9" i="4"/>
  <c r="BF10" i="6"/>
  <c r="BF11" i="6" s="1"/>
  <c r="BF12" i="6" s="1"/>
  <c r="BF13" i="6" s="1"/>
  <c r="BF14" i="6" s="1"/>
  <c r="BF15" i="6" s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F31" i="6" s="1"/>
  <c r="BF32" i="6" s="1"/>
  <c r="BF33" i="6" s="1"/>
  <c r="BF34" i="6" s="1"/>
  <c r="BF35" i="6" s="1"/>
  <c r="BG15" i="13" s="1"/>
  <c r="AQ9" i="4"/>
  <c r="AQ10" i="4" s="1"/>
  <c r="AQ11" i="4" s="1"/>
  <c r="AQ12" i="4" s="1"/>
  <c r="AQ13" i="4" s="1"/>
  <c r="AQ14" i="4" s="1"/>
  <c r="AQ15" i="4" s="1"/>
  <c r="AQ16" i="4" s="1"/>
  <c r="AQ17" i="4" s="1"/>
  <c r="AQ18" i="4" s="1"/>
  <c r="AQ19" i="4" s="1"/>
  <c r="AQ20" i="4" s="1"/>
  <c r="AQ21" i="4" s="1"/>
  <c r="AQ22" i="4" s="1"/>
  <c r="AQ23" i="4" s="1"/>
  <c r="AQ24" i="4" s="1"/>
  <c r="AQ25" i="4" s="1"/>
  <c r="AQ26" i="4" s="1"/>
  <c r="AQ27" i="4" s="1"/>
  <c r="AQ28" i="4" s="1"/>
  <c r="AQ29" i="4" s="1"/>
  <c r="AQ30" i="4" s="1"/>
  <c r="AQ31" i="4" s="1"/>
  <c r="AQ32" i="4" s="1"/>
  <c r="AQ33" i="4" s="1"/>
  <c r="AQ34" i="4" s="1"/>
  <c r="AQ35" i="4" s="1"/>
  <c r="AS11" i="13" s="1"/>
  <c r="AS30" i="13" s="1"/>
  <c r="BF14" i="3"/>
  <c r="BK11" i="2"/>
  <c r="BK12" i="2" s="1"/>
  <c r="BK13" i="2" s="1"/>
  <c r="BK14" i="2" s="1"/>
  <c r="BK15" i="2" s="1"/>
  <c r="BK16" i="2" s="1"/>
  <c r="BK17" i="2" s="1"/>
  <c r="BK18" i="2" s="1"/>
  <c r="BK19" i="2"/>
  <c r="BK20" i="2" s="1"/>
  <c r="BK21" i="2" s="1"/>
  <c r="BK22" i="2" s="1"/>
  <c r="BK23" i="2" s="1"/>
  <c r="BK24" i="2" s="1"/>
  <c r="BK25" i="2" s="1"/>
  <c r="BK26" i="2" s="1"/>
  <c r="BK27" i="2" s="1"/>
  <c r="BK28" i="2" s="1"/>
  <c r="BK29" i="2" s="1"/>
  <c r="BK30" i="2" s="1"/>
  <c r="BK31" i="2" s="1"/>
  <c r="BK32" i="2" s="1"/>
  <c r="BK33" i="2" s="1"/>
  <c r="BK34" i="2" s="1"/>
  <c r="BK35" i="2" s="1"/>
  <c r="BK36" i="2" s="1"/>
  <c r="BK7" i="13" s="1"/>
  <c r="BF15" i="3"/>
  <c r="BF16" i="3" s="1"/>
  <c r="BF17" i="3" s="1"/>
  <c r="BF18" i="3" s="1"/>
  <c r="BF19" i="3" s="1"/>
  <c r="BF20" i="3" s="1"/>
  <c r="BF21" i="3" s="1"/>
  <c r="BF22" i="3" s="1"/>
  <c r="BF23" i="3" s="1"/>
  <c r="BF24" i="3" s="1"/>
  <c r="BF25" i="3" s="1"/>
  <c r="BF26" i="3" s="1"/>
  <c r="BF27" i="3" s="1"/>
  <c r="BF28" i="3" s="1"/>
  <c r="BF29" i="3" s="1"/>
  <c r="BF30" i="3" s="1"/>
  <c r="BF31" i="3" s="1"/>
  <c r="BF32" i="3" s="1"/>
  <c r="BF33" i="3" s="1"/>
  <c r="BF34" i="3" s="1"/>
  <c r="BF35" i="3" s="1"/>
  <c r="BF36" i="3" s="1"/>
  <c r="BG9" i="13" s="1"/>
  <c r="AZ7" i="4"/>
  <c r="Z13" i="9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7" i="13" s="1"/>
  <c r="BJ14" i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J35" i="1" s="1"/>
  <c r="BK5" i="13" s="1"/>
  <c r="BF8" i="9"/>
  <c r="BF9" i="9" s="1"/>
  <c r="BF10" i="9" s="1"/>
  <c r="BF11" i="9" s="1"/>
  <c r="BF12" i="9" s="1"/>
  <c r="BF13" i="9" s="1"/>
  <c r="BF14" i="9" s="1"/>
  <c r="BF15" i="9" s="1"/>
  <c r="BF16" i="9" s="1"/>
  <c r="BF17" i="9" s="1"/>
  <c r="BF18" i="9" s="1"/>
  <c r="BF19" i="9" s="1"/>
  <c r="BF20" i="9" s="1"/>
  <c r="BF21" i="9" s="1"/>
  <c r="BF22" i="9" s="1"/>
  <c r="BF23" i="9" s="1"/>
  <c r="BF24" i="9" s="1"/>
  <c r="BF25" i="9" s="1"/>
  <c r="BF26" i="9" s="1"/>
  <c r="BF27" i="9" s="1"/>
  <c r="BF28" i="9" s="1"/>
  <c r="BF29" i="9" s="1"/>
  <c r="BF30" i="9" s="1"/>
  <c r="BF31" i="9" s="1"/>
  <c r="AI8" i="1"/>
  <c r="AI9" i="1" s="1"/>
  <c r="AI10" i="1" s="1"/>
  <c r="AI11" i="1" s="1"/>
  <c r="AI12" i="1" s="1"/>
  <c r="AI13" i="1" s="1"/>
  <c r="AI14" i="1" s="1"/>
  <c r="AI15" i="1" s="1"/>
  <c r="AI16" i="1" s="1"/>
  <c r="AI17" i="1" s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M5" i="13" s="1"/>
  <c r="AM30" i="13" s="1"/>
  <c r="P8" i="3"/>
  <c r="P9" i="3" s="1"/>
  <c r="P10" i="3" s="1"/>
  <c r="P11" i="3" s="1"/>
  <c r="P12" i="3" s="1"/>
  <c r="P13" i="3" s="1"/>
  <c r="P14" i="3" s="1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P9" i="13" s="1"/>
  <c r="BJ11" i="3"/>
  <c r="BJ12" i="3" s="1"/>
  <c r="BJ13" i="3" s="1"/>
  <c r="BJ14" i="3" s="1"/>
  <c r="BJ15" i="3" s="1"/>
  <c r="BJ16" i="3" s="1"/>
  <c r="BJ17" i="3" s="1"/>
  <c r="BJ18" i="3" s="1"/>
  <c r="BJ19" i="3" s="1"/>
  <c r="BJ20" i="3" s="1"/>
  <c r="BJ21" i="3" s="1"/>
  <c r="BJ22" i="3" s="1"/>
  <c r="BJ23" i="3" s="1"/>
  <c r="BJ24" i="3" s="1"/>
  <c r="BJ25" i="3" s="1"/>
  <c r="BJ26" i="3" s="1"/>
  <c r="BJ27" i="3" s="1"/>
  <c r="BJ28" i="3" s="1"/>
  <c r="BJ29" i="3" s="1"/>
  <c r="BJ30" i="3" s="1"/>
  <c r="BJ31" i="3" s="1"/>
  <c r="BJ32" i="3" s="1"/>
  <c r="BJ33" i="3" s="1"/>
  <c r="BJ34" i="3" s="1"/>
  <c r="BJ35" i="3" s="1"/>
  <c r="BJ36" i="3" s="1"/>
  <c r="BK9" i="13" s="1"/>
  <c r="I30" i="13"/>
  <c r="O31" i="13" s="1"/>
  <c r="Z7" i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AB5" i="13" s="1"/>
  <c r="BJ10" i="1"/>
  <c r="BJ11" i="1" s="1"/>
  <c r="BJ12" i="1" s="1"/>
  <c r="BJ13" i="1" s="1"/>
  <c r="BF7" i="1"/>
  <c r="BF8" i="1" s="1"/>
  <c r="BF9" i="1" s="1"/>
  <c r="BF10" i="1" s="1"/>
  <c r="BF11" i="1" s="1"/>
  <c r="BF12" i="1" s="1"/>
  <c r="BF13" i="1" s="1"/>
  <c r="BF14" i="1" s="1"/>
  <c r="BF15" i="1" s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BF29" i="1" s="1"/>
  <c r="BF30" i="1" s="1"/>
  <c r="BF31" i="1" s="1"/>
  <c r="BF32" i="1" s="1"/>
  <c r="BF33" i="1" s="1"/>
  <c r="BF34" i="1" s="1"/>
  <c r="BF35" i="1" s="1"/>
  <c r="BG5" i="13" s="1"/>
  <c r="BA9" i="2"/>
  <c r="BA10" i="2" s="1"/>
  <c r="BA11" i="2" s="1"/>
  <c r="BA12" i="2" s="1"/>
  <c r="BA13" i="2" s="1"/>
  <c r="BA14" i="2" s="1"/>
  <c r="BA15" i="2" s="1"/>
  <c r="BA16" i="2" s="1"/>
  <c r="BA17" i="2" s="1"/>
  <c r="BA18" i="2" s="1"/>
  <c r="BA19" i="2" s="1"/>
  <c r="BA20" i="2" s="1"/>
  <c r="BA21" i="2" s="1"/>
  <c r="BA22" i="2" s="1"/>
  <c r="BA23" i="2" s="1"/>
  <c r="BA24" i="2" s="1"/>
  <c r="BA25" i="2" s="1"/>
  <c r="BA26" i="2" s="1"/>
  <c r="BA27" i="2" s="1"/>
  <c r="BA28" i="2" s="1"/>
  <c r="BA29" i="2" s="1"/>
  <c r="BA30" i="2" s="1"/>
  <c r="BA31" i="2" s="1"/>
  <c r="BA32" i="2" s="1"/>
  <c r="BA33" i="2" s="1"/>
  <c r="BA34" i="2" s="1"/>
  <c r="BA35" i="2" s="1"/>
  <c r="BA36" i="2" s="1"/>
  <c r="BA7" i="13" s="1"/>
  <c r="AZ8" i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AZ35" i="1" s="1"/>
  <c r="BA5" i="13" s="1"/>
  <c r="BA30" i="13" s="1"/>
  <c r="BN12" i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O5" i="13" s="1"/>
  <c r="J30" i="13"/>
  <c r="BG7" i="2"/>
  <c r="AV32" i="9" l="1"/>
  <c r="AV33" i="9"/>
  <c r="AV34" i="9" s="1"/>
  <c r="AW21" i="13" s="1"/>
  <c r="AW30" i="13" s="1"/>
  <c r="BG30" i="13"/>
  <c r="C17" i="13"/>
  <c r="BN32" i="9"/>
  <c r="BN33" i="9"/>
  <c r="BN34" i="9" s="1"/>
  <c r="BF33" i="9"/>
  <c r="BF34" i="9" s="1"/>
  <c r="BG21" i="13" s="1"/>
  <c r="BF32" i="9"/>
  <c r="C7" i="13"/>
  <c r="P30" i="13"/>
  <c r="BN35" i="11"/>
  <c r="BO25" i="13"/>
  <c r="C25" i="13" s="1"/>
  <c r="C11" i="13"/>
  <c r="C23" i="13"/>
  <c r="C15" i="13"/>
  <c r="O35" i="13"/>
  <c r="Z33" i="9"/>
  <c r="Z34" i="9" s="1"/>
  <c r="AB21" i="13" s="1"/>
  <c r="Z32" i="9"/>
  <c r="S30" i="13"/>
  <c r="O34" i="13"/>
  <c r="C19" i="13"/>
  <c r="C5" i="13"/>
  <c r="C9" i="13"/>
  <c r="BO21" i="13" l="1"/>
  <c r="BO30" i="13" s="1"/>
  <c r="BK21" i="13"/>
  <c r="BK30" i="13" s="1"/>
  <c r="AB30" i="13"/>
  <c r="C21" i="13" l="1"/>
  <c r="C30" i="13" s="1"/>
</calcChain>
</file>

<file path=xl/comments1.xml><?xml version="1.0" encoding="utf-8"?>
<comments xmlns="http://schemas.openxmlformats.org/spreadsheetml/2006/main">
  <authors>
    <author>Puget Sound Energy</author>
  </authors>
  <commentList>
    <comment ref="O28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mortality removed from under hopper and lock crowders
</t>
        </r>
      </text>
    </comment>
    <comment ref="O29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mortality removed from pond drain lines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mortality removed from pond drain lines</t>
        </r>
      </text>
    </comment>
    <comment ref="O31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mortality removed from water supply line</t>
        </r>
      </text>
    </comment>
  </commentList>
</comments>
</file>

<file path=xl/comments2.xml><?xml version="1.0" encoding="utf-8"?>
<comments xmlns="http://schemas.openxmlformats.org/spreadsheetml/2006/main">
  <authors>
    <author>Puget Sound Energy</author>
  </authors>
  <commentList>
    <comment ref="O28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Sacrificed for WDFW Law Enforcement, Worth Allen received fish at trap.</t>
        </r>
      </text>
    </comment>
  </commentList>
</comments>
</file>

<file path=xl/comments3.xml><?xml version="1.0" encoding="utf-8"?>
<comments xmlns="http://schemas.openxmlformats.org/spreadsheetml/2006/main">
  <authors>
    <author>Puget Sound Energy</author>
  </authors>
  <commentList>
    <comment ref="Y16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unmarked/no tag</t>
        </r>
      </text>
    </comment>
  </commentList>
</comments>
</file>

<file path=xl/comments4.xml><?xml version="1.0" encoding="utf-8"?>
<comments xmlns="http://schemas.openxmlformats.org/spreadsheetml/2006/main">
  <authors>
    <author>gmcgui</author>
  </authors>
  <commentList>
    <comment ref="Y9" authorId="0" shapeId="0">
      <text>
        <r>
          <rPr>
            <b/>
            <sz val="8"/>
            <color indexed="81"/>
            <rFont val="Tahoma"/>
            <family val="2"/>
          </rPr>
          <t>gmcgui:</t>
        </r>
        <r>
          <rPr>
            <sz val="8"/>
            <color indexed="81"/>
            <rFont val="Tahoma"/>
            <family val="2"/>
          </rPr>
          <t xml:space="preserve">
no mark + NO TAG</t>
        </r>
      </text>
    </comment>
  </commentList>
</comments>
</file>

<file path=xl/comments5.xml><?xml version="1.0" encoding="utf-8"?>
<comments xmlns="http://schemas.openxmlformats.org/spreadsheetml/2006/main">
  <authors>
    <author>Puget Sound Energy</author>
  </authors>
  <commentList>
    <comment ref="Y29" authorId="0" shapeId="0">
      <text>
        <r>
          <rPr>
            <b/>
            <sz val="8"/>
            <color indexed="81"/>
            <rFont val="Tahoma"/>
            <family val="2"/>
          </rPr>
          <t>Puget Sound Energy:</t>
        </r>
        <r>
          <rPr>
            <sz val="8"/>
            <color indexed="81"/>
            <rFont val="Tahoma"/>
            <family val="2"/>
          </rPr>
          <t xml:space="preserve">
both no mark, no tag</t>
        </r>
      </text>
    </comment>
  </commentList>
</comments>
</file>

<file path=xl/sharedStrings.xml><?xml version="1.0" encoding="utf-8"?>
<sst xmlns="http://schemas.openxmlformats.org/spreadsheetml/2006/main" count="1377" uniqueCount="221">
  <si>
    <t>All Species</t>
  </si>
  <si>
    <t>Sockeye</t>
  </si>
  <si>
    <t>Coho</t>
  </si>
  <si>
    <t>Chinook</t>
  </si>
  <si>
    <t>Steelhead</t>
  </si>
  <si>
    <t>Chum</t>
  </si>
  <si>
    <t>Pink</t>
  </si>
  <si>
    <t>Native Char</t>
  </si>
  <si>
    <t>Cutthroat</t>
  </si>
  <si>
    <t>Date:</t>
  </si>
  <si>
    <t>Daily Count</t>
  </si>
  <si>
    <t>Cum. Total</t>
  </si>
  <si>
    <t xml:space="preserve"> Daily Count</t>
  </si>
  <si>
    <t>to  Baker Lake</t>
  </si>
  <si>
    <t>to Tribes</t>
  </si>
  <si>
    <t>Morts</t>
  </si>
  <si>
    <t>to Baker Lake</t>
  </si>
  <si>
    <t>sacrificed for cwt recovery</t>
  </si>
  <si>
    <t>Total Sockeye to beaches</t>
  </si>
  <si>
    <t>To Skagit hatchery</t>
  </si>
  <si>
    <t>AD clipped+ CWT</t>
  </si>
  <si>
    <t>AD clipped+ NO CWT</t>
  </si>
  <si>
    <t>to Skagit River</t>
  </si>
  <si>
    <t xml:space="preserve">   ad-clip +cwt </t>
  </si>
  <si>
    <t>ad-clip</t>
  </si>
  <si>
    <t>sacrifice</t>
  </si>
  <si>
    <t>Sacrificed</t>
  </si>
  <si>
    <t>to brood stock</t>
  </si>
  <si>
    <t>morts</t>
  </si>
  <si>
    <t>no mark + NO TAG</t>
  </si>
  <si>
    <t>no mark + CWT</t>
  </si>
  <si>
    <t xml:space="preserve">no mark + cwt </t>
  </si>
  <si>
    <t xml:space="preserve"> no mark + no CWT  </t>
  </si>
  <si>
    <t xml:space="preserve">                         ad-clip+ no cwt </t>
  </si>
  <si>
    <t>no mark</t>
  </si>
  <si>
    <t>other</t>
  </si>
  <si>
    <t>comments</t>
  </si>
  <si>
    <t>to Lake Shannon</t>
  </si>
  <si>
    <r>
      <t xml:space="preserve">to   AI </t>
    </r>
    <r>
      <rPr>
        <b/>
        <sz val="10"/>
        <rFont val="Arial"/>
        <family val="2"/>
      </rPr>
      <t>1</t>
    </r>
    <r>
      <rPr>
        <sz val="8"/>
        <rFont val="Arial"/>
        <family val="2"/>
      </rPr>
      <t xml:space="preserve"> brood stock</t>
    </r>
  </si>
  <si>
    <r>
      <t xml:space="preserve">to   AI </t>
    </r>
    <r>
      <rPr>
        <b/>
        <sz val="11"/>
        <rFont val="Arial"/>
        <family val="2"/>
      </rPr>
      <t>2</t>
    </r>
    <r>
      <rPr>
        <sz val="8"/>
        <rFont val="Arial"/>
        <family val="2"/>
      </rPr>
      <t xml:space="preserve"> brood stock</t>
    </r>
  </si>
  <si>
    <r>
      <t>to   AI</t>
    </r>
    <r>
      <rPr>
        <b/>
        <sz val="11"/>
        <rFont val="Arial"/>
        <family val="2"/>
      </rPr>
      <t xml:space="preserve"> 3</t>
    </r>
    <r>
      <rPr>
        <sz val="8"/>
        <rFont val="Arial"/>
        <family val="2"/>
      </rPr>
      <t xml:space="preserve"> brood stock</t>
    </r>
  </si>
  <si>
    <r>
      <t>to   AI</t>
    </r>
    <r>
      <rPr>
        <b/>
        <sz val="11"/>
        <rFont val="Arial"/>
        <family val="2"/>
      </rPr>
      <t xml:space="preserve"> 4</t>
    </r>
    <r>
      <rPr>
        <sz val="8"/>
        <rFont val="Arial"/>
        <family val="2"/>
      </rPr>
      <t xml:space="preserve"> brood stock</t>
    </r>
  </si>
  <si>
    <t>to Spawn Beach 4a</t>
  </si>
  <si>
    <t>to Spawn Beach 4b</t>
  </si>
  <si>
    <t>to Spawn Beach 4c</t>
  </si>
  <si>
    <t>to Spawn Beach 4d</t>
  </si>
  <si>
    <t>July</t>
  </si>
  <si>
    <t>November</t>
  </si>
  <si>
    <t>October</t>
  </si>
  <si>
    <t>September</t>
  </si>
  <si>
    <t>August</t>
  </si>
  <si>
    <t>December</t>
  </si>
  <si>
    <t>January</t>
  </si>
  <si>
    <t>February</t>
  </si>
  <si>
    <t>March</t>
  </si>
  <si>
    <t>April</t>
  </si>
  <si>
    <t>May</t>
  </si>
  <si>
    <t>Month</t>
  </si>
  <si>
    <t>June</t>
  </si>
  <si>
    <t xml:space="preserve"> </t>
  </si>
  <si>
    <t xml:space="preserve">To Skagit River </t>
  </si>
  <si>
    <t>to Baker</t>
  </si>
  <si>
    <t>live count</t>
  </si>
  <si>
    <t>To Baker</t>
  </si>
  <si>
    <t xml:space="preserve">to Baker </t>
  </si>
  <si>
    <t>trap checked, no fish</t>
  </si>
  <si>
    <t xml:space="preserve">5 sockeye, 1 steelhead  observed  No haul . </t>
  </si>
  <si>
    <t>1 juvenile cutthroat to SRP</t>
  </si>
  <si>
    <t>Year 11/12</t>
  </si>
  <si>
    <t>Total Sockeye to Artificial Incubation</t>
  </si>
  <si>
    <t>60 sockeye observed no haul</t>
  </si>
  <si>
    <t>1 juvenile cutthroat and 1 rainbow to SRP</t>
  </si>
  <si>
    <t>Total Sockeye to Baker Lake</t>
  </si>
  <si>
    <t>Juvenile fish  retuned to skagit 3 RB, 4 Cutt, Char released at Hamilton</t>
  </si>
  <si>
    <t>Juvenile fish  retuned to skagit 1 RB, 5 Cutt</t>
  </si>
  <si>
    <t>Juvenile fish  retuned to skagit 1 sucker, 2 Cutt</t>
  </si>
  <si>
    <t xml:space="preserve">Juvenile fish returned to skagit, 7 Cutt. </t>
  </si>
  <si>
    <t>Juvenile fish returned to skagit, 1 Cutt. , 2 RB</t>
  </si>
  <si>
    <t>nm sock mort</t>
  </si>
  <si>
    <t>nat char tagged and released to skagit</t>
  </si>
  <si>
    <t>Live Sockeye in Baker System</t>
  </si>
  <si>
    <t>Total Sockeye Return to Baker River Trap</t>
  </si>
  <si>
    <t>juv fish to SRP: 3 ad RB,4 RB,5 Cut,1 white fish ( New Record 22,904! , 2010 record - 22,637) ( brail lock gate barrier failed allowing fish beneath the brail;</t>
  </si>
  <si>
    <t xml:space="preserve">2 juv. Cuts; fish escaping lock to area beneath brail; </t>
  </si>
  <si>
    <t>Trap dewatered 0700.  600= 153 C&amp;S and 447 buried; 631 + 4 clipped sthd (juvenile) and 3 cutthroat returned to river</t>
  </si>
  <si>
    <t>Trap dewatered for repair.  250 buried; 7 live returned to river</t>
  </si>
  <si>
    <t>Trap dewatered for repair.  43 buried; 25 live returned to river</t>
  </si>
  <si>
    <t>C&amp;S to Swinomish</t>
  </si>
  <si>
    <t>C&amp;S to USIT</t>
  </si>
  <si>
    <t>C&amp;S- 320 to Swinomish , 100 to Sauk-Suiattle</t>
  </si>
  <si>
    <t>C&amp;S- 70 to Swinomish, 100 to Sauk-Suiattle, juveniles not include in count: 1 AD rainbow/steelhead to SRP</t>
  </si>
  <si>
    <t>265 to USIT, 1 juvenile cutthroat, 1 juvenile AD sockeye to SRP</t>
  </si>
  <si>
    <t>139 to Sauk-Suiattle</t>
  </si>
  <si>
    <t>98 to USIT, 1 juvenile cutthroat to SRP</t>
  </si>
  <si>
    <t xml:space="preserve">299 to Sauk-Suiattle </t>
  </si>
  <si>
    <t>167 to Swinomish</t>
  </si>
  <si>
    <t>108 to Swinomish, 3 juvenile cutthroat to SRP</t>
  </si>
  <si>
    <t>5 sockeye sacrificed and turned over to WDFW enforcement officer (Worth Allen)</t>
  </si>
  <si>
    <t>3 char sampled, pit tagged, and released to Skagit River Hamilton</t>
  </si>
  <si>
    <t>1 juv cutt, 5 juv rnbw to SRP</t>
  </si>
  <si>
    <t>1 juv cutt, 4 juv rnbw, 1 juv sock to SRP</t>
  </si>
  <si>
    <t>sacrificed for tag recovery</t>
  </si>
  <si>
    <t>Sacrificed for CWT recovery</t>
  </si>
  <si>
    <t>juv cutt 5, RB 3   2 Coho to broodstock pond (1M,1F)</t>
  </si>
  <si>
    <t>9-12 date coho unmrk/no tag column adjusted on 9-14 to reflect mort found in RW#1</t>
  </si>
  <si>
    <t>1 juv coho, 1 juv sock 1 juv cutt, to SRP</t>
  </si>
  <si>
    <t>1 juv cutt, 2 juv rnbw to SRP</t>
  </si>
  <si>
    <t>5 juv cutthoat, 2 juvenile rainbow to SRP</t>
  </si>
  <si>
    <t>to Baker River</t>
  </si>
  <si>
    <t>1 juv cutt</t>
  </si>
  <si>
    <t>%</t>
  </si>
  <si>
    <t>Total</t>
  </si>
  <si>
    <t>Have</t>
  </si>
  <si>
    <t>5 juv cutthoat, 3 juvenile rainbow, 1 juv sockeye, 1 juv coho, 2 suckers to SRP</t>
  </si>
  <si>
    <t>juveniles/non-salmonids not included 4 cutthroat, 6 rainbow, 3 sockeye, 2 chinook, 2 coho, 5 peamouth, 1 sucker</t>
  </si>
  <si>
    <t>1 juv cutt, 1 juv rnbw,  2 juv coho, 1 pea mouth, 1 return operc ad/tag chinook</t>
  </si>
  <si>
    <t xml:space="preserve">Sacrificed  </t>
  </si>
  <si>
    <t>juvenile/residents not included: 2 sockeye, 6 peamouth, 4 coho, 4 suckers, 3 cutthroat, 1 rainbow</t>
  </si>
  <si>
    <t>juveniles/residents not included: 4 rainbow, 3 peamouth, 4 suckers, 1 Chinook</t>
  </si>
  <si>
    <t>juveniles/residents not included: 2 rainbow, 1 peamouth, 2 suckers, 1 Cut</t>
  </si>
  <si>
    <t>juveniles/residents not included: 2 rainbow , 45 peamouth</t>
  </si>
  <si>
    <t>juveniles/residents not included:4 rainbow,7pmth,</t>
  </si>
  <si>
    <t>mth, 1 sucker</t>
  </si>
  <si>
    <t>juveniles/residents not included: 4 rainbow, 3 cutthroat, 5 peamouth, 1 sucker</t>
  </si>
  <si>
    <t>5 cut,5 RB,  53 suckers, 147 peamouth, 1 return ad/no tag Chinook</t>
  </si>
  <si>
    <t xml:space="preserve">juveniles/residents not included: 561 peamouth,9 suckers,1 cutthroat,4 rainbow. </t>
  </si>
  <si>
    <t>1,ad-tag chinook return.</t>
  </si>
  <si>
    <t>juveniles/residents not included: 668 peamouth, 8 rainbow, 2 cutthroat, 11 suckers, 1 coho</t>
  </si>
  <si>
    <t>juveniles/residents not included: 392 peamouth, 24 rainbow, 2 cutthroat, 2 sockeye, 1 chinook, 3 suckers</t>
  </si>
  <si>
    <t>juveniles/residents not included: 85 peamouth, 18 rainbow</t>
  </si>
  <si>
    <t>juveniles/residents not included: 32 peamouth, 24 rainbow, 3 cutthroat, 2 sockeye, 2 chinook, 1 ad-clip rainbow</t>
  </si>
  <si>
    <t>juveniles/residents not included:12 peamouth,33 rainbow, 6 cutthroat</t>
  </si>
  <si>
    <t>4 cutthroat, 1 chinook</t>
  </si>
  <si>
    <t>juveniles/residents not included: 23 rainbow, 2 cutthroat, 1 sockeye, 1 peamouth</t>
  </si>
  <si>
    <t>juveniles/residents not included: 32 rainbow, 3 peamouth, 1 sculpin</t>
  </si>
  <si>
    <t>juveniles/residents not included: 16 rainbow, 3 cutthroat, 5 peamouth</t>
  </si>
  <si>
    <t>juveniles/residents not included: 11 rainbow, 1 cutthroat, 14 peamouth</t>
  </si>
  <si>
    <t>juveniles/residents not included: 21 rainbow, 1 cutthroat, 12 peamouth</t>
  </si>
  <si>
    <t>juveniles/residents not included: 28 rainbow, 2 cutthroat, 3 peamouth</t>
  </si>
  <si>
    <t>juveniles/residents not included:47 rainbow, 3 cutt,1 chin,1 sock</t>
  </si>
  <si>
    <t>NO mark + NO TAG</t>
  </si>
  <si>
    <t>1 return AD/no tag Chinook, juveniles/residents not included: 33 rainbow, 4 cutthroat, 1 peamouth, 1 whitefish, 1 sockeye</t>
  </si>
  <si>
    <t>juveniles/residents not included:20 rainbow, 2 cutt,1 sock, 2 peamouth</t>
  </si>
  <si>
    <t>juveniles/resisdents not included:17 rainbow, 1 peamouth</t>
  </si>
  <si>
    <t>juveniles/residents not included in count: 11 rainbow, 1 cutthroat, 1 coho, 2 peamouth</t>
  </si>
  <si>
    <t>juveniles/residents not included in count: 31 rainbow, 6 cutthroat, 1 coho, 2 peamouth</t>
  </si>
  <si>
    <t>juveniles/residents not included: 11 rainbow, 1 chinook, 3 peamouth</t>
  </si>
  <si>
    <t xml:space="preserve">juveniles/residents not included: 10 rainbow, 2 Cutt, 1 juv.coho </t>
  </si>
  <si>
    <t>juveniles/residents not included: 13 rainbow, 4 Cutt, 1 peamouth</t>
  </si>
  <si>
    <t>juveniles/residents not included: 7 rainbow, 2 Cutt, 1 peamouth, 2 juv Coho</t>
  </si>
  <si>
    <t>juveniles/residents not included:10 rnbw, 1 cutt, 1 coho, 1 chin, 3 pm,1 adult chin ad/tag return</t>
  </si>
  <si>
    <t>juveniles/residents not included:14 rnbw, 3 cutt, 1 pm, 1 wf, 1 nc: pit tagged and released in skagit river/hamilton</t>
  </si>
  <si>
    <t>juveniles/residents not included: 14 rainbow, 1 cutthroat</t>
  </si>
  <si>
    <t>juveniles/residents not included: 14 rainbow, 1 cutthroat, 1 peamouth</t>
  </si>
  <si>
    <t>to Skagit river</t>
  </si>
  <si>
    <t>juveniles/residents not included: 5 rainbow, 1 cutthroat</t>
  </si>
  <si>
    <t>juveniles/residents not included: 2 rainbow, 1 coho</t>
  </si>
  <si>
    <t>juveniles/resisdents not included: 3 rnbw, 2 cutt, 1 pm</t>
  </si>
  <si>
    <t>juveniles/residents not included: 33 rainbow, 4 cutthroat, 2 whitefish</t>
  </si>
  <si>
    <t>juveniles/residents not included: 4 rainbow, 1 cutthroat</t>
  </si>
  <si>
    <t>juveniles/residents not included: 15 rainbow, 3 whitefish, 1 peamouth</t>
  </si>
  <si>
    <t>juveniles/residents not included: 5 rainbow, 1 whitefish, 2 cutthroat</t>
  </si>
  <si>
    <t>juveniles/residents not included: 17 rainbow, 1 whitefish, 1 cutthroat</t>
  </si>
  <si>
    <t>juveniles/residents not included: 4 rainbow, 1 coho, 2 cutthroat</t>
  </si>
  <si>
    <t>juveniles/residents not included: 33 rainbow, 2 rainbow AD, 4 peamouth</t>
  </si>
  <si>
    <t>juveniles/residents not included: 31 rainbow, 1 cutthroat</t>
  </si>
  <si>
    <t>juveniles/residents not included: 15 rainbow, 3 cutt.,5 peamouth and one NM NT Coho trap  mort.</t>
  </si>
  <si>
    <t xml:space="preserve">juveniles/residents not included:15 rainbow,2 peamouth, 1 whitefish, other =1 juv, Sockeye </t>
  </si>
  <si>
    <t>juveniles/residents not included: 30 rainbow, 3 whitefish, 2 suckers, 1 peamouth</t>
  </si>
  <si>
    <t>juveniles/residents not included: 26 rainbow, 2 cutthroat, 2 suckers,</t>
  </si>
  <si>
    <t>juveniles/residents not included: 16 rainbow, 1 ad clipped rainbow, 1 chinook, 1 peamouth</t>
  </si>
  <si>
    <t>juveniles/residents not included: 11 rainbow, 2 ad clipped rainbow, 1 sucker</t>
  </si>
  <si>
    <t>juveniles/residents not included: 13 rainbow</t>
  </si>
  <si>
    <t>juveniles/residents not included: 23 rainbow, 1 cutthroat, 2 peamouth</t>
  </si>
  <si>
    <t>juveniles/residents not included:17 rainbow, 1 peamouth</t>
  </si>
  <si>
    <t>juveniles/residents not included:8 rainbow</t>
  </si>
  <si>
    <t>juveniles/residents not included: 9 rainbow, 1 rainbow ad-clip, 1 pea mouth, 1 coho</t>
  </si>
  <si>
    <t>juveniles/residents not included: 5 rainbow</t>
  </si>
  <si>
    <t>juveniles/residents not included: 10 rainbow</t>
  </si>
  <si>
    <t>juveniles/residents not included: 6 rainbow</t>
  </si>
  <si>
    <t>juveniles/residents not included: 8 rainbow</t>
  </si>
  <si>
    <t>juveniles/residents not included: 3 rainbow, 1 cutthroat</t>
  </si>
  <si>
    <t>juveniles/residents not included:3 rainbow, 1 cutthroat</t>
  </si>
  <si>
    <t>trap observed, 1 coho present - no hauling</t>
  </si>
  <si>
    <t>juveniles/residents not included:1 AD clipped rainbow</t>
  </si>
  <si>
    <t>juveniles/residents not included: 11 rainbow</t>
  </si>
  <si>
    <t>juveniles/residents not included: 1 rainbow, 1 peamouth, 1 coho smolt</t>
  </si>
  <si>
    <t>juveniles/residents not included: 2 rainbow</t>
  </si>
  <si>
    <t>juveniles/residents not included: 7 rainbow, 1 sockeye</t>
  </si>
  <si>
    <t>juveniles/residents not included: 3 rainbow</t>
  </si>
  <si>
    <t>1 peamouth</t>
  </si>
  <si>
    <t>juveniles/residents not included: 1 rainbow, 1 Chinook</t>
  </si>
  <si>
    <t>juveniles/residents not included: 1 rainbow</t>
  </si>
  <si>
    <t>juveniles/residents not included: 1 rainbow, 1 coho</t>
  </si>
  <si>
    <t>Trap checked,0 fish</t>
  </si>
  <si>
    <t>sampled, 2012AFT004 MF/KR + 2 RB to skagit not in total</t>
  </si>
  <si>
    <t>1 rainbow trout</t>
  </si>
  <si>
    <t>scales taken</t>
  </si>
  <si>
    <t>2 rainbow trout</t>
  </si>
  <si>
    <t>Native Char was a recapture; transported to Baker Lake per protocol.</t>
  </si>
  <si>
    <t>2 Rainbow trout</t>
  </si>
  <si>
    <t>1 RB AD to SRP</t>
  </si>
  <si>
    <t>1  juvenile coho to SRP</t>
  </si>
  <si>
    <t>Trap checked,  0 fish</t>
  </si>
  <si>
    <t>Trap checked,  0 fish, Otter in holding pool #1</t>
  </si>
  <si>
    <t>1  juvenile rainbow trout to SRP</t>
  </si>
  <si>
    <t>1 cutthroat trout, 1 whitefish to SRP</t>
  </si>
  <si>
    <t>1 cutthroat, 1 rainbow to SRP</t>
  </si>
  <si>
    <t>trap checked, zero fish</t>
  </si>
  <si>
    <t>Trap checked, 0 fish</t>
  </si>
  <si>
    <t>1 rainbow to Baker Lake, - All 6 SH returned to Hamilton</t>
  </si>
  <si>
    <t>3 Rainbow to SRP</t>
  </si>
  <si>
    <t>2 Whitefish, 1 Cutthroat, 1 Rainbow to SRP</t>
  </si>
  <si>
    <t>2 cutthroat</t>
  </si>
  <si>
    <t>0 fish observed</t>
  </si>
  <si>
    <t>1 rainbow to SRP</t>
  </si>
  <si>
    <t>Trap down for annual maintenance</t>
  </si>
  <si>
    <t>AFT drained for annual maintenance. 7 juvenile cuts, 20 juvenile rainbow. All returned to Baker River</t>
  </si>
  <si>
    <t xml:space="preserve">Trap online </t>
  </si>
  <si>
    <t>Trap returned to service 0700.  6 buried; 1 live returned to river ( event summary: 899 Sock morts, 631 Sock release + 4 sthd + 3 cutthroat ---unknown post release mortality )</t>
  </si>
  <si>
    <t>C&amp;S-101 to Sauk-Suiattle, 241 to USIT,  1 Chin #50492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</si>
</sst>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/>
    <xf numFmtId="0" fontId="2" fillId="3" borderId="7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14" fontId="7" fillId="5" borderId="0" xfId="0" applyNumberFormat="1" applyFont="1" applyFill="1"/>
    <xf numFmtId="0" fontId="7" fillId="5" borderId="0" xfId="0" applyFont="1" applyFill="1"/>
    <xf numFmtId="0" fontId="7" fillId="2" borderId="0" xfId="0" applyFont="1" applyFill="1"/>
    <xf numFmtId="0" fontId="2" fillId="5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0" fillId="0" borderId="5" xfId="0" applyFont="1" applyBorder="1" applyProtection="1">
      <protection locked="0"/>
    </xf>
    <xf numFmtId="1" fontId="11" fillId="0" borderId="5" xfId="0" applyNumberFormat="1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1" fontId="11" fillId="0" borderId="5" xfId="0" applyNumberFormat="1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0" fillId="4" borderId="0" xfId="0" applyFill="1"/>
    <xf numFmtId="0" fontId="2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1" fontId="7" fillId="5" borderId="0" xfId="0" applyNumberFormat="1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1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0" fillId="0" borderId="9" xfId="0" applyBorder="1"/>
    <xf numFmtId="0" fontId="2" fillId="0" borderId="15" xfId="0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15" xfId="0" applyBorder="1"/>
    <xf numFmtId="0" fontId="0" fillId="4" borderId="9" xfId="0" applyFill="1" applyBorder="1"/>
    <xf numFmtId="0" fontId="2" fillId="0" borderId="10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9" xfId="0" applyFont="1" applyBorder="1" applyAlignment="1" applyProtection="1">
      <alignment horizontal="left"/>
      <protection locked="0"/>
    </xf>
    <xf numFmtId="0" fontId="0" fillId="5" borderId="0" xfId="0" applyFill="1" applyAlignment="1">
      <alignment horizontal="center"/>
    </xf>
    <xf numFmtId="0" fontId="0" fillId="0" borderId="16" xfId="0" applyBorder="1"/>
    <xf numFmtId="0" fontId="2" fillId="3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9" xfId="0" applyFont="1" applyBorder="1" applyProtection="1">
      <protection locked="0"/>
    </xf>
    <xf numFmtId="0" fontId="2" fillId="6" borderId="1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6" borderId="4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Border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6" borderId="6" xfId="0" applyFont="1" applyFill="1" applyBorder="1" applyAlignment="1" applyProtection="1">
      <alignment horizontal="center" wrapText="1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0" fontId="10" fillId="0" borderId="9" xfId="0" applyFont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" fillId="6" borderId="16" xfId="0" applyFont="1" applyFill="1" applyBorder="1" applyAlignment="1">
      <alignment horizontal="center" wrapText="1"/>
    </xf>
    <xf numFmtId="0" fontId="0" fillId="0" borderId="6" xfId="0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0" fillId="0" borderId="10" xfId="0" applyBorder="1"/>
    <xf numFmtId="0" fontId="12" fillId="0" borderId="0" xfId="0" applyFont="1"/>
    <xf numFmtId="0" fontId="12" fillId="0" borderId="0" xfId="0" applyFont="1" applyFill="1"/>
    <xf numFmtId="0" fontId="5" fillId="0" borderId="16" xfId="0" applyFont="1" applyBorder="1" applyAlignment="1">
      <alignment horizontal="center"/>
    </xf>
    <xf numFmtId="0" fontId="0" fillId="0" borderId="14" xfId="0" applyBorder="1"/>
    <xf numFmtId="0" fontId="0" fillId="4" borderId="17" xfId="0" applyFill="1" applyBorder="1"/>
    <xf numFmtId="0" fontId="0" fillId="0" borderId="17" xfId="0" applyBorder="1"/>
    <xf numFmtId="0" fontId="0" fillId="4" borderId="7" xfId="0" applyFill="1" applyBorder="1"/>
    <xf numFmtId="0" fontId="0" fillId="5" borderId="8" xfId="0" applyFill="1" applyBorder="1"/>
    <xf numFmtId="0" fontId="7" fillId="5" borderId="16" xfId="0" applyFont="1" applyFill="1" applyBorder="1" applyAlignment="1">
      <alignment horizontal="center"/>
    </xf>
    <xf numFmtId="0" fontId="0" fillId="0" borderId="8" xfId="0" applyBorder="1"/>
    <xf numFmtId="0" fontId="7" fillId="5" borderId="14" xfId="0" applyFont="1" applyFill="1" applyBorder="1" applyAlignment="1">
      <alignment horizontal="center"/>
    </xf>
    <xf numFmtId="0" fontId="0" fillId="5" borderId="17" xfId="0" applyFill="1" applyBorder="1"/>
    <xf numFmtId="0" fontId="0" fillId="5" borderId="7" xfId="0" applyFill="1" applyBorder="1"/>
    <xf numFmtId="0" fontId="0" fillId="5" borderId="3" xfId="0" applyFill="1" applyBorder="1"/>
    <xf numFmtId="0" fontId="2" fillId="4" borderId="5" xfId="0" applyFont="1" applyFill="1" applyBorder="1" applyAlignment="1">
      <alignment horizontal="center" wrapText="1"/>
    </xf>
    <xf numFmtId="0" fontId="0" fillId="6" borderId="8" xfId="0" applyFill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45" name="Line 2">
          <a:extLst>
            <a:ext uri="{FF2B5EF4-FFF2-40B4-BE49-F238E27FC236}">
              <a16:creationId xmlns:a16="http://schemas.microsoft.com/office/drawing/2014/main" id="{5F5DC2FE-9272-4518-AE3E-47F2046AE12C}"/>
            </a:ext>
          </a:extLst>
        </xdr:cNvPr>
        <xdr:cNvSpPr>
          <a:spLocks noChangeShapeType="1"/>
        </xdr:cNvSpPr>
      </xdr:nvSpPr>
      <xdr:spPr bwMode="auto">
        <a:xfrm>
          <a:off x="34575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46" name="Line 4">
          <a:extLst>
            <a:ext uri="{FF2B5EF4-FFF2-40B4-BE49-F238E27FC236}">
              <a16:creationId xmlns:a16="http://schemas.microsoft.com/office/drawing/2014/main" id="{19F2151D-328E-4CEB-97D2-A5B15093718A}"/>
            </a:ext>
          </a:extLst>
        </xdr:cNvPr>
        <xdr:cNvSpPr>
          <a:spLocks noChangeShapeType="1"/>
        </xdr:cNvSpPr>
      </xdr:nvSpPr>
      <xdr:spPr bwMode="auto">
        <a:xfrm>
          <a:off x="33813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47" name="Line 2">
          <a:extLst>
            <a:ext uri="{FF2B5EF4-FFF2-40B4-BE49-F238E27FC236}">
              <a16:creationId xmlns:a16="http://schemas.microsoft.com/office/drawing/2014/main" id="{4890F990-06E9-4959-8F9E-FCFDEE499E3E}"/>
            </a:ext>
          </a:extLst>
        </xdr:cNvPr>
        <xdr:cNvSpPr>
          <a:spLocks noChangeShapeType="1"/>
        </xdr:cNvSpPr>
      </xdr:nvSpPr>
      <xdr:spPr bwMode="auto">
        <a:xfrm>
          <a:off x="34575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48" name="Line 4">
          <a:extLst>
            <a:ext uri="{FF2B5EF4-FFF2-40B4-BE49-F238E27FC236}">
              <a16:creationId xmlns:a16="http://schemas.microsoft.com/office/drawing/2014/main" id="{135A9AFE-7AB8-43AB-A793-97EEBE99622B}"/>
            </a:ext>
          </a:extLst>
        </xdr:cNvPr>
        <xdr:cNvSpPr>
          <a:spLocks noChangeShapeType="1"/>
        </xdr:cNvSpPr>
      </xdr:nvSpPr>
      <xdr:spPr bwMode="auto">
        <a:xfrm>
          <a:off x="33813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245" name="Line 2">
          <a:extLst>
            <a:ext uri="{FF2B5EF4-FFF2-40B4-BE49-F238E27FC236}">
              <a16:creationId xmlns:a16="http://schemas.microsoft.com/office/drawing/2014/main" id="{82BDBEF9-79CA-4745-8C6E-1A871EAA4DA7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246" name="Line 4">
          <a:extLst>
            <a:ext uri="{FF2B5EF4-FFF2-40B4-BE49-F238E27FC236}">
              <a16:creationId xmlns:a16="http://schemas.microsoft.com/office/drawing/2014/main" id="{6FC6FEE1-1FEA-454B-A544-90B51B3644A1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247" name="Line 2">
          <a:extLst>
            <a:ext uri="{FF2B5EF4-FFF2-40B4-BE49-F238E27FC236}">
              <a16:creationId xmlns:a16="http://schemas.microsoft.com/office/drawing/2014/main" id="{A735D9A9-D513-4CA8-A7E1-F0CB8B68D5FD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0248" name="Line 4">
          <a:extLst>
            <a:ext uri="{FF2B5EF4-FFF2-40B4-BE49-F238E27FC236}">
              <a16:creationId xmlns:a16="http://schemas.microsoft.com/office/drawing/2014/main" id="{AF68BCBF-6AF0-4CDF-8BB2-F9F1F4E5B5DD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269" name="Line 2">
          <a:extLst>
            <a:ext uri="{FF2B5EF4-FFF2-40B4-BE49-F238E27FC236}">
              <a16:creationId xmlns:a16="http://schemas.microsoft.com/office/drawing/2014/main" id="{C626A006-1952-4478-8EC8-3E011376D7FC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270" name="Line 4">
          <a:extLst>
            <a:ext uri="{FF2B5EF4-FFF2-40B4-BE49-F238E27FC236}">
              <a16:creationId xmlns:a16="http://schemas.microsoft.com/office/drawing/2014/main" id="{A2B7B305-323B-43FF-B747-E2D74C48FC31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1271" name="Line 2">
          <a:extLst>
            <a:ext uri="{FF2B5EF4-FFF2-40B4-BE49-F238E27FC236}">
              <a16:creationId xmlns:a16="http://schemas.microsoft.com/office/drawing/2014/main" id="{4378BDBC-E5D9-4A8A-B11B-A088A85BE169}"/>
            </a:ext>
          </a:extLst>
        </xdr:cNvPr>
        <xdr:cNvSpPr>
          <a:spLocks noChangeShapeType="1"/>
        </xdr:cNvSpPr>
      </xdr:nvSpPr>
      <xdr:spPr bwMode="auto">
        <a:xfrm>
          <a:off x="35147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1272" name="Line 4">
          <a:extLst>
            <a:ext uri="{FF2B5EF4-FFF2-40B4-BE49-F238E27FC236}">
              <a16:creationId xmlns:a16="http://schemas.microsoft.com/office/drawing/2014/main" id="{5931AD74-4542-497B-B272-B28E69E05019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293" name="Line 2">
          <a:extLst>
            <a:ext uri="{FF2B5EF4-FFF2-40B4-BE49-F238E27FC236}">
              <a16:creationId xmlns:a16="http://schemas.microsoft.com/office/drawing/2014/main" id="{99463377-465E-4DAD-BBD6-D7DFF61CCC44}"/>
            </a:ext>
          </a:extLst>
        </xdr:cNvPr>
        <xdr:cNvSpPr>
          <a:spLocks noChangeShapeType="1"/>
        </xdr:cNvSpPr>
      </xdr:nvSpPr>
      <xdr:spPr bwMode="auto">
        <a:xfrm>
          <a:off x="33909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2294" name="Line 4">
          <a:extLst>
            <a:ext uri="{FF2B5EF4-FFF2-40B4-BE49-F238E27FC236}">
              <a16:creationId xmlns:a16="http://schemas.microsoft.com/office/drawing/2014/main" id="{9570E02E-FC59-4D08-BC56-F68ADE673E6A}"/>
            </a:ext>
          </a:extLst>
        </xdr:cNvPr>
        <xdr:cNvSpPr>
          <a:spLocks noChangeShapeType="1"/>
        </xdr:cNvSpPr>
      </xdr:nvSpPr>
      <xdr:spPr bwMode="auto">
        <a:xfrm>
          <a:off x="33147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2295" name="Line 2">
          <a:extLst>
            <a:ext uri="{FF2B5EF4-FFF2-40B4-BE49-F238E27FC236}">
              <a16:creationId xmlns:a16="http://schemas.microsoft.com/office/drawing/2014/main" id="{D9938445-8DDD-43F0-B133-8024A11134BE}"/>
            </a:ext>
          </a:extLst>
        </xdr:cNvPr>
        <xdr:cNvSpPr>
          <a:spLocks noChangeShapeType="1"/>
        </xdr:cNvSpPr>
      </xdr:nvSpPr>
      <xdr:spPr bwMode="auto">
        <a:xfrm>
          <a:off x="33909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12296" name="Line 4">
          <a:extLst>
            <a:ext uri="{FF2B5EF4-FFF2-40B4-BE49-F238E27FC236}">
              <a16:creationId xmlns:a16="http://schemas.microsoft.com/office/drawing/2014/main" id="{D0105FE3-0F80-40A3-99E9-3558DF68DA54}"/>
            </a:ext>
          </a:extLst>
        </xdr:cNvPr>
        <xdr:cNvSpPr>
          <a:spLocks noChangeShapeType="1"/>
        </xdr:cNvSpPr>
      </xdr:nvSpPr>
      <xdr:spPr bwMode="auto">
        <a:xfrm>
          <a:off x="331470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57" name="Line 2">
          <a:extLst>
            <a:ext uri="{FF2B5EF4-FFF2-40B4-BE49-F238E27FC236}">
              <a16:creationId xmlns:a16="http://schemas.microsoft.com/office/drawing/2014/main" id="{783A48D4-FC44-411D-8B24-0DB22B61043A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2058" name="Line 4">
          <a:extLst>
            <a:ext uri="{FF2B5EF4-FFF2-40B4-BE49-F238E27FC236}">
              <a16:creationId xmlns:a16="http://schemas.microsoft.com/office/drawing/2014/main" id="{20DA8278-4C7E-40FB-BAC9-489D0DB07D11}"/>
            </a:ext>
          </a:extLst>
        </xdr:cNvPr>
        <xdr:cNvSpPr>
          <a:spLocks noChangeShapeType="1"/>
        </xdr:cNvSpPr>
      </xdr:nvSpPr>
      <xdr:spPr bwMode="auto">
        <a:xfrm>
          <a:off x="33623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2059" name="Line 2">
          <a:extLst>
            <a:ext uri="{FF2B5EF4-FFF2-40B4-BE49-F238E27FC236}">
              <a16:creationId xmlns:a16="http://schemas.microsoft.com/office/drawing/2014/main" id="{07A266BA-FD5C-44C3-A5E4-9A52DFC5B9C3}"/>
            </a:ext>
          </a:extLst>
        </xdr:cNvPr>
        <xdr:cNvSpPr>
          <a:spLocks noChangeShapeType="1"/>
        </xdr:cNvSpPr>
      </xdr:nvSpPr>
      <xdr:spPr bwMode="auto">
        <a:xfrm>
          <a:off x="34385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2060" name="Line 4">
          <a:extLst>
            <a:ext uri="{FF2B5EF4-FFF2-40B4-BE49-F238E27FC236}">
              <a16:creationId xmlns:a16="http://schemas.microsoft.com/office/drawing/2014/main" id="{97676B1C-8001-4081-B7FC-7224956BCB38}"/>
            </a:ext>
          </a:extLst>
        </xdr:cNvPr>
        <xdr:cNvSpPr>
          <a:spLocks noChangeShapeType="1"/>
        </xdr:cNvSpPr>
      </xdr:nvSpPr>
      <xdr:spPr bwMode="auto">
        <a:xfrm>
          <a:off x="33623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3655" name="Line 2">
          <a:extLst>
            <a:ext uri="{FF2B5EF4-FFF2-40B4-BE49-F238E27FC236}">
              <a16:creationId xmlns:a16="http://schemas.microsoft.com/office/drawing/2014/main" id="{436374A3-7205-4D09-A708-0AF881D9D131}"/>
            </a:ext>
          </a:extLst>
        </xdr:cNvPr>
        <xdr:cNvSpPr>
          <a:spLocks noChangeShapeType="1"/>
        </xdr:cNvSpPr>
      </xdr:nvSpPr>
      <xdr:spPr bwMode="auto">
        <a:xfrm>
          <a:off x="34766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3656" name="Line 4">
          <a:extLst>
            <a:ext uri="{FF2B5EF4-FFF2-40B4-BE49-F238E27FC236}">
              <a16:creationId xmlns:a16="http://schemas.microsoft.com/office/drawing/2014/main" id="{2477A359-2EB2-4AD2-8CC4-061D2C76FB6C}"/>
            </a:ext>
          </a:extLst>
        </xdr:cNvPr>
        <xdr:cNvSpPr>
          <a:spLocks noChangeShapeType="1"/>
        </xdr:cNvSpPr>
      </xdr:nvSpPr>
      <xdr:spPr bwMode="auto">
        <a:xfrm>
          <a:off x="34004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107" name="Line 2">
          <a:extLst>
            <a:ext uri="{FF2B5EF4-FFF2-40B4-BE49-F238E27FC236}">
              <a16:creationId xmlns:a16="http://schemas.microsoft.com/office/drawing/2014/main" id="{042FE111-9E2A-4927-BF01-F1B1B2F123BA}"/>
            </a:ext>
          </a:extLst>
        </xdr:cNvPr>
        <xdr:cNvSpPr>
          <a:spLocks noChangeShapeType="1"/>
        </xdr:cNvSpPr>
      </xdr:nvSpPr>
      <xdr:spPr bwMode="auto">
        <a:xfrm>
          <a:off x="34480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4108" name="Line 4">
          <a:extLst>
            <a:ext uri="{FF2B5EF4-FFF2-40B4-BE49-F238E27FC236}">
              <a16:creationId xmlns:a16="http://schemas.microsoft.com/office/drawing/2014/main" id="{FDCE430D-CFB2-480B-9322-A9DBA4A2F5C2}"/>
            </a:ext>
          </a:extLst>
        </xdr:cNvPr>
        <xdr:cNvSpPr>
          <a:spLocks noChangeShapeType="1"/>
        </xdr:cNvSpPr>
      </xdr:nvSpPr>
      <xdr:spPr bwMode="auto">
        <a:xfrm>
          <a:off x="3371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4109" name="Line 2">
          <a:extLst>
            <a:ext uri="{FF2B5EF4-FFF2-40B4-BE49-F238E27FC236}">
              <a16:creationId xmlns:a16="http://schemas.microsoft.com/office/drawing/2014/main" id="{B65D000C-C196-4637-BC08-E24533B0405B}"/>
            </a:ext>
          </a:extLst>
        </xdr:cNvPr>
        <xdr:cNvSpPr>
          <a:spLocks noChangeShapeType="1"/>
        </xdr:cNvSpPr>
      </xdr:nvSpPr>
      <xdr:spPr bwMode="auto">
        <a:xfrm>
          <a:off x="34480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4110" name="Line 4">
          <a:extLst>
            <a:ext uri="{FF2B5EF4-FFF2-40B4-BE49-F238E27FC236}">
              <a16:creationId xmlns:a16="http://schemas.microsoft.com/office/drawing/2014/main" id="{1BAC9AEC-00C4-4899-A54F-2D3C22D34E8F}"/>
            </a:ext>
          </a:extLst>
        </xdr:cNvPr>
        <xdr:cNvSpPr>
          <a:spLocks noChangeShapeType="1"/>
        </xdr:cNvSpPr>
      </xdr:nvSpPr>
      <xdr:spPr bwMode="auto">
        <a:xfrm>
          <a:off x="33718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130" name="Line 2">
          <a:extLst>
            <a:ext uri="{FF2B5EF4-FFF2-40B4-BE49-F238E27FC236}">
              <a16:creationId xmlns:a16="http://schemas.microsoft.com/office/drawing/2014/main" id="{A51210A2-E951-4487-B96F-C4244ED1EB36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5131" name="Line 4">
          <a:extLst>
            <a:ext uri="{FF2B5EF4-FFF2-40B4-BE49-F238E27FC236}">
              <a16:creationId xmlns:a16="http://schemas.microsoft.com/office/drawing/2014/main" id="{5CAB9AEA-2723-4D82-9D8C-D60C936CADE2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5132" name="Line 2">
          <a:extLst>
            <a:ext uri="{FF2B5EF4-FFF2-40B4-BE49-F238E27FC236}">
              <a16:creationId xmlns:a16="http://schemas.microsoft.com/office/drawing/2014/main" id="{FF61FCAF-ED41-45BA-A720-1962ABC3EC78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5133" name="Line 4">
          <a:extLst>
            <a:ext uri="{FF2B5EF4-FFF2-40B4-BE49-F238E27FC236}">
              <a16:creationId xmlns:a16="http://schemas.microsoft.com/office/drawing/2014/main" id="{09218210-A9AA-472A-B6EA-3ADC82BBA604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190" name="Line 2">
          <a:extLst>
            <a:ext uri="{FF2B5EF4-FFF2-40B4-BE49-F238E27FC236}">
              <a16:creationId xmlns:a16="http://schemas.microsoft.com/office/drawing/2014/main" id="{D2EEA76D-C7EC-4681-939E-928F582349DF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6191" name="Line 4">
          <a:extLst>
            <a:ext uri="{FF2B5EF4-FFF2-40B4-BE49-F238E27FC236}">
              <a16:creationId xmlns:a16="http://schemas.microsoft.com/office/drawing/2014/main" id="{D47DDE84-E4E4-46A4-9839-5A3463C30AB2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6192" name="Line 2">
          <a:extLst>
            <a:ext uri="{FF2B5EF4-FFF2-40B4-BE49-F238E27FC236}">
              <a16:creationId xmlns:a16="http://schemas.microsoft.com/office/drawing/2014/main" id="{371D42EB-3CBC-439F-BC8D-80F6CD08B699}"/>
            </a:ext>
          </a:extLst>
        </xdr:cNvPr>
        <xdr:cNvSpPr>
          <a:spLocks noChangeShapeType="1"/>
        </xdr:cNvSpPr>
      </xdr:nvSpPr>
      <xdr:spPr bwMode="auto">
        <a:xfrm>
          <a:off x="34766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6193" name="Line 4">
          <a:extLst>
            <a:ext uri="{FF2B5EF4-FFF2-40B4-BE49-F238E27FC236}">
              <a16:creationId xmlns:a16="http://schemas.microsoft.com/office/drawing/2014/main" id="{C6BB30ED-B01B-40ED-B135-951D22540C76}"/>
            </a:ext>
          </a:extLst>
        </xdr:cNvPr>
        <xdr:cNvSpPr>
          <a:spLocks noChangeShapeType="1"/>
        </xdr:cNvSpPr>
      </xdr:nvSpPr>
      <xdr:spPr bwMode="auto">
        <a:xfrm>
          <a:off x="34004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174" name="Line 2">
          <a:extLst>
            <a:ext uri="{FF2B5EF4-FFF2-40B4-BE49-F238E27FC236}">
              <a16:creationId xmlns:a16="http://schemas.microsoft.com/office/drawing/2014/main" id="{9CC058CE-DDB1-4A2B-9F20-53CAC45B155D}"/>
            </a:ext>
          </a:extLst>
        </xdr:cNvPr>
        <xdr:cNvSpPr>
          <a:spLocks noChangeShapeType="1"/>
        </xdr:cNvSpPr>
      </xdr:nvSpPr>
      <xdr:spPr bwMode="auto">
        <a:xfrm>
          <a:off x="34956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7175" name="Line 4">
          <a:extLst>
            <a:ext uri="{FF2B5EF4-FFF2-40B4-BE49-F238E27FC236}">
              <a16:creationId xmlns:a16="http://schemas.microsoft.com/office/drawing/2014/main" id="{9BFCC18E-5A08-4254-BE67-3C9502852940}"/>
            </a:ext>
          </a:extLst>
        </xdr:cNvPr>
        <xdr:cNvSpPr>
          <a:spLocks noChangeShapeType="1"/>
        </xdr:cNvSpPr>
      </xdr:nvSpPr>
      <xdr:spPr bwMode="auto">
        <a:xfrm>
          <a:off x="34194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7176" name="Line 2">
          <a:extLst>
            <a:ext uri="{FF2B5EF4-FFF2-40B4-BE49-F238E27FC236}">
              <a16:creationId xmlns:a16="http://schemas.microsoft.com/office/drawing/2014/main" id="{FA8B47E3-8A43-416D-8084-057C673D754D}"/>
            </a:ext>
          </a:extLst>
        </xdr:cNvPr>
        <xdr:cNvSpPr>
          <a:spLocks noChangeShapeType="1"/>
        </xdr:cNvSpPr>
      </xdr:nvSpPr>
      <xdr:spPr bwMode="auto">
        <a:xfrm>
          <a:off x="34956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7177" name="Line 4">
          <a:extLst>
            <a:ext uri="{FF2B5EF4-FFF2-40B4-BE49-F238E27FC236}">
              <a16:creationId xmlns:a16="http://schemas.microsoft.com/office/drawing/2014/main" id="{A5B12C0E-28E6-4C20-BD0A-1BB69D5A4582}"/>
            </a:ext>
          </a:extLst>
        </xdr:cNvPr>
        <xdr:cNvSpPr>
          <a:spLocks noChangeShapeType="1"/>
        </xdr:cNvSpPr>
      </xdr:nvSpPr>
      <xdr:spPr bwMode="auto">
        <a:xfrm>
          <a:off x="341947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209" name="Line 2">
          <a:extLst>
            <a:ext uri="{FF2B5EF4-FFF2-40B4-BE49-F238E27FC236}">
              <a16:creationId xmlns:a16="http://schemas.microsoft.com/office/drawing/2014/main" id="{5CB47806-65C9-416B-9DB4-77071CB10585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8210" name="Line 4">
          <a:extLst>
            <a:ext uri="{FF2B5EF4-FFF2-40B4-BE49-F238E27FC236}">
              <a16:creationId xmlns:a16="http://schemas.microsoft.com/office/drawing/2014/main" id="{71DBD7B1-AEC7-428A-9E05-38932C71A383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8211" name="Line 2">
          <a:extLst>
            <a:ext uri="{FF2B5EF4-FFF2-40B4-BE49-F238E27FC236}">
              <a16:creationId xmlns:a16="http://schemas.microsoft.com/office/drawing/2014/main" id="{02C1F8A1-AF3C-479D-870A-8F55CFF829B9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8212" name="Line 4">
          <a:extLst>
            <a:ext uri="{FF2B5EF4-FFF2-40B4-BE49-F238E27FC236}">
              <a16:creationId xmlns:a16="http://schemas.microsoft.com/office/drawing/2014/main" id="{2668AE84-A3CF-4D14-ABE2-C7500EA7F811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234" name="Line 2">
          <a:extLst>
            <a:ext uri="{FF2B5EF4-FFF2-40B4-BE49-F238E27FC236}">
              <a16:creationId xmlns:a16="http://schemas.microsoft.com/office/drawing/2014/main" id="{A76AB9FD-BC7D-4486-A36A-80936B4B0E00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9235" name="Line 4">
          <a:extLst>
            <a:ext uri="{FF2B5EF4-FFF2-40B4-BE49-F238E27FC236}">
              <a16:creationId xmlns:a16="http://schemas.microsoft.com/office/drawing/2014/main" id="{2BC8C3C9-0696-436C-917B-8B63C237D710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9236" name="Line 2">
          <a:extLst>
            <a:ext uri="{FF2B5EF4-FFF2-40B4-BE49-F238E27FC236}">
              <a16:creationId xmlns:a16="http://schemas.microsoft.com/office/drawing/2014/main" id="{862B2359-BE81-4AFA-BF63-4B80B446F6F3}"/>
            </a:ext>
          </a:extLst>
        </xdr:cNvPr>
        <xdr:cNvSpPr>
          <a:spLocks noChangeShapeType="1"/>
        </xdr:cNvSpPr>
      </xdr:nvSpPr>
      <xdr:spPr bwMode="auto">
        <a:xfrm>
          <a:off x="34861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</xdr:row>
      <xdr:rowOff>0</xdr:rowOff>
    </xdr:from>
    <xdr:to>
      <xdr:col>7</xdr:col>
      <xdr:colOff>352425</xdr:colOff>
      <xdr:row>4</xdr:row>
      <xdr:rowOff>0</xdr:rowOff>
    </xdr:to>
    <xdr:sp macro="" textlink="">
      <xdr:nvSpPr>
        <xdr:cNvPr id="9237" name="Line 4">
          <a:extLst>
            <a:ext uri="{FF2B5EF4-FFF2-40B4-BE49-F238E27FC236}">
              <a16:creationId xmlns:a16="http://schemas.microsoft.com/office/drawing/2014/main" id="{762AB7D7-7F84-4F57-B716-26663219CB08}"/>
            </a:ext>
          </a:extLst>
        </xdr:cNvPr>
        <xdr:cNvSpPr>
          <a:spLocks noChangeShapeType="1"/>
        </xdr:cNvSpPr>
      </xdr:nvSpPr>
      <xdr:spPr bwMode="auto">
        <a:xfrm>
          <a:off x="3409950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tabSelected="1" workbookViewId="0">
      <pane ySplit="3" topLeftCell="A4" activePane="bottomLeft" state="frozen"/>
      <selection pane="bottomLeft" activeCell="BD11" sqref="BD11"/>
    </sheetView>
  </sheetViews>
  <sheetFormatPr defaultRowHeight="12.75" x14ac:dyDescent="0.2"/>
  <cols>
    <col min="1" max="1" width="10.140625" customWidth="1"/>
    <col min="14" max="14" width="9.42578125" customWidth="1"/>
    <col min="18" max="18" width="10.140625" customWidth="1"/>
    <col min="19" max="19" width="7.5703125" customWidth="1"/>
    <col min="20" max="20" width="5.28515625" customWidth="1"/>
    <col min="21" max="21" width="5.7109375" customWidth="1"/>
    <col min="29" max="29" width="14.85546875" customWidth="1"/>
    <col min="30" max="30" width="10.7109375" customWidth="1"/>
    <col min="36" max="36" width="8.140625" customWidth="1"/>
    <col min="37" max="37" width="8" customWidth="1"/>
    <col min="38" max="38" width="8.28515625" customWidth="1"/>
    <col min="39" max="39" width="7" customWidth="1"/>
    <col min="40" max="40" width="7.140625" customWidth="1"/>
    <col min="41" max="41" width="7.28515625" customWidth="1"/>
    <col min="42" max="42" width="7.5703125" customWidth="1"/>
    <col min="43" max="43" width="8.5703125" customWidth="1"/>
    <col min="44" max="45" width="6.85546875" customWidth="1"/>
    <col min="46" max="46" width="6.140625" customWidth="1"/>
    <col min="47" max="47" width="6.28515625" customWidth="1"/>
    <col min="48" max="48" width="5.85546875" customWidth="1"/>
    <col min="49" max="49" width="5.5703125" customWidth="1"/>
    <col min="50" max="50" width="5.7109375" customWidth="1"/>
    <col min="51" max="52" width="5.42578125" customWidth="1"/>
    <col min="53" max="53" width="5.85546875" customWidth="1"/>
    <col min="54" max="54" width="5.5703125" customWidth="1"/>
    <col min="55" max="55" width="6.7109375" customWidth="1"/>
    <col min="56" max="56" width="6.28515625" customWidth="1"/>
    <col min="57" max="57" width="7.140625" customWidth="1"/>
    <col min="58" max="58" width="5.42578125" customWidth="1"/>
    <col min="59" max="59" width="6" customWidth="1"/>
    <col min="60" max="60" width="6.5703125" customWidth="1"/>
    <col min="61" max="61" width="6" customWidth="1"/>
    <col min="62" max="62" width="5.7109375" customWidth="1"/>
    <col min="63" max="65" width="7" customWidth="1"/>
    <col min="66" max="66" width="6.7109375" customWidth="1"/>
    <col min="67" max="67" width="7" customWidth="1"/>
  </cols>
  <sheetData>
    <row r="1" spans="1:67" x14ac:dyDescent="0.2">
      <c r="B1" s="144" t="s">
        <v>0</v>
      </c>
      <c r="C1" s="145"/>
      <c r="D1" s="146" t="s">
        <v>1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54"/>
      <c r="R1" s="54"/>
      <c r="S1" s="146" t="s">
        <v>2</v>
      </c>
      <c r="T1" s="146"/>
      <c r="U1" s="146"/>
      <c r="V1" s="146"/>
      <c r="W1" s="146"/>
      <c r="X1" s="146"/>
      <c r="Y1" s="146"/>
      <c r="Z1" s="146"/>
      <c r="AA1" s="146"/>
      <c r="AB1" s="146"/>
      <c r="AC1" s="129"/>
      <c r="AD1" s="3"/>
      <c r="AE1" s="154" t="s">
        <v>3</v>
      </c>
      <c r="AF1" s="155"/>
      <c r="AG1" s="155"/>
      <c r="AH1" s="155"/>
      <c r="AI1" s="155"/>
      <c r="AJ1" s="155"/>
      <c r="AK1" s="155"/>
      <c r="AL1" s="155"/>
      <c r="AM1" s="157"/>
      <c r="AN1" s="146" t="s">
        <v>4</v>
      </c>
      <c r="AO1" s="146"/>
      <c r="AP1" s="146"/>
      <c r="AQ1" s="146"/>
      <c r="AR1" s="146"/>
      <c r="AS1" s="146"/>
      <c r="AT1" s="146" t="s">
        <v>5</v>
      </c>
      <c r="AU1" s="146"/>
      <c r="AV1" s="146"/>
      <c r="AW1" s="146"/>
      <c r="AX1" s="153" t="s">
        <v>6</v>
      </c>
      <c r="AY1" s="153"/>
      <c r="AZ1" s="153"/>
      <c r="BA1" s="153"/>
      <c r="BB1" s="154" t="s">
        <v>7</v>
      </c>
      <c r="BC1" s="155"/>
      <c r="BD1" s="156"/>
      <c r="BE1" s="155"/>
      <c r="BF1" s="155"/>
      <c r="BG1" s="157"/>
      <c r="BH1" s="146" t="s">
        <v>8</v>
      </c>
      <c r="BI1" s="146"/>
      <c r="BJ1" s="146"/>
      <c r="BK1" s="146"/>
      <c r="BL1" s="146" t="s">
        <v>35</v>
      </c>
      <c r="BM1" s="146"/>
      <c r="BN1" s="146"/>
      <c r="BO1" s="146"/>
    </row>
    <row r="2" spans="1:67" ht="33.75" x14ac:dyDescent="0.2">
      <c r="B2" s="57" t="s">
        <v>10</v>
      </c>
      <c r="C2" s="58" t="s">
        <v>11</v>
      </c>
      <c r="D2" s="1" t="s">
        <v>12</v>
      </c>
      <c r="E2" s="1" t="s">
        <v>13</v>
      </c>
      <c r="F2" s="1" t="s">
        <v>14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38</v>
      </c>
      <c r="L2" s="1" t="s">
        <v>39</v>
      </c>
      <c r="M2" s="1" t="s">
        <v>40</v>
      </c>
      <c r="N2" s="1" t="s">
        <v>41</v>
      </c>
      <c r="O2" s="1" t="s">
        <v>15</v>
      </c>
      <c r="P2" s="50" t="s">
        <v>11</v>
      </c>
      <c r="Q2" s="1"/>
      <c r="R2" s="1"/>
      <c r="S2" s="8" t="s">
        <v>10</v>
      </c>
      <c r="T2" s="8" t="s">
        <v>16</v>
      </c>
      <c r="U2" s="8" t="s">
        <v>27</v>
      </c>
      <c r="V2" s="77" t="s">
        <v>16</v>
      </c>
      <c r="W2" s="77" t="s">
        <v>27</v>
      </c>
      <c r="X2" s="77" t="s">
        <v>101</v>
      </c>
      <c r="Y2" s="78" t="s">
        <v>16</v>
      </c>
      <c r="Z2" s="8" t="s">
        <v>25</v>
      </c>
      <c r="AA2" s="8" t="s">
        <v>15</v>
      </c>
      <c r="AB2" s="8" t="s">
        <v>11</v>
      </c>
      <c r="AC2" s="41"/>
      <c r="AD2" s="8" t="s">
        <v>9</v>
      </c>
      <c r="AE2" s="5" t="s">
        <v>10</v>
      </c>
      <c r="AF2" s="24" t="s">
        <v>16</v>
      </c>
      <c r="AG2" s="24" t="s">
        <v>22</v>
      </c>
      <c r="AH2" s="25" t="s">
        <v>17</v>
      </c>
      <c r="AI2" s="26" t="s">
        <v>22</v>
      </c>
      <c r="AJ2" s="27" t="s">
        <v>17</v>
      </c>
      <c r="AK2" s="27" t="s">
        <v>22</v>
      </c>
      <c r="AL2" s="1" t="s">
        <v>15</v>
      </c>
      <c r="AM2" s="6" t="s">
        <v>11</v>
      </c>
      <c r="AN2" s="5" t="s">
        <v>10</v>
      </c>
      <c r="AO2" s="9" t="s">
        <v>22</v>
      </c>
      <c r="AP2" s="19" t="s">
        <v>19</v>
      </c>
      <c r="AQ2" s="20" t="s">
        <v>26</v>
      </c>
      <c r="AR2" s="1" t="s">
        <v>15</v>
      </c>
      <c r="AS2" s="6" t="s">
        <v>11</v>
      </c>
      <c r="AT2" s="5" t="s">
        <v>10</v>
      </c>
      <c r="AU2" s="1" t="s">
        <v>22</v>
      </c>
      <c r="AV2" s="1" t="s">
        <v>15</v>
      </c>
      <c r="AW2" s="1" t="s">
        <v>11</v>
      </c>
      <c r="AX2" s="21" t="s">
        <v>10</v>
      </c>
      <c r="AY2" s="22" t="s">
        <v>108</v>
      </c>
      <c r="AZ2" s="23" t="s">
        <v>15</v>
      </c>
      <c r="BA2" s="23" t="s">
        <v>11</v>
      </c>
      <c r="BB2" s="2" t="s">
        <v>10</v>
      </c>
      <c r="BC2" s="31" t="s">
        <v>16</v>
      </c>
      <c r="BD2" s="38" t="s">
        <v>22</v>
      </c>
      <c r="BE2" s="39" t="s">
        <v>37</v>
      </c>
      <c r="BF2" s="1" t="s">
        <v>28</v>
      </c>
      <c r="BG2" s="1" t="s">
        <v>11</v>
      </c>
      <c r="BH2" s="2" t="s">
        <v>10</v>
      </c>
      <c r="BI2" s="1" t="s">
        <v>61</v>
      </c>
      <c r="BJ2" s="1" t="s">
        <v>28</v>
      </c>
      <c r="BK2" s="10" t="s">
        <v>11</v>
      </c>
      <c r="BL2" s="69" t="s">
        <v>10</v>
      </c>
      <c r="BM2" s="1" t="s">
        <v>62</v>
      </c>
      <c r="BN2" s="1" t="s">
        <v>28</v>
      </c>
      <c r="BO2" s="6" t="s">
        <v>11</v>
      </c>
    </row>
    <row r="3" spans="1:67" ht="33.75" x14ac:dyDescent="0.2">
      <c r="A3" s="130" t="s">
        <v>57</v>
      </c>
      <c r="B3" s="1"/>
      <c r="C3" s="6"/>
      <c r="D3" s="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"/>
      <c r="R3" s="126" t="s">
        <v>57</v>
      </c>
      <c r="S3" s="10"/>
      <c r="T3" s="161" t="s">
        <v>29</v>
      </c>
      <c r="U3" s="162"/>
      <c r="V3" s="158" t="s">
        <v>30</v>
      </c>
      <c r="W3" s="159"/>
      <c r="X3" s="160"/>
      <c r="Y3" s="32" t="s">
        <v>21</v>
      </c>
      <c r="Z3" s="32" t="s">
        <v>20</v>
      </c>
      <c r="AA3" s="8"/>
      <c r="AB3" s="8"/>
      <c r="AC3" s="41"/>
      <c r="AD3" s="8"/>
      <c r="AE3" s="2"/>
      <c r="AF3" s="147" t="s">
        <v>32</v>
      </c>
      <c r="AG3" s="148"/>
      <c r="AH3" s="11" t="s">
        <v>31</v>
      </c>
      <c r="AI3" s="12" t="s">
        <v>33</v>
      </c>
      <c r="AJ3" s="149" t="s">
        <v>23</v>
      </c>
      <c r="AK3" s="150"/>
      <c r="AL3" s="1"/>
      <c r="AM3" s="1"/>
      <c r="AN3" s="2"/>
      <c r="AO3" s="13" t="s">
        <v>34</v>
      </c>
      <c r="AP3" s="151" t="s">
        <v>24</v>
      </c>
      <c r="AQ3" s="152"/>
      <c r="AR3" s="1"/>
      <c r="AS3" s="1"/>
      <c r="AT3" s="2"/>
      <c r="AU3" s="8"/>
      <c r="AV3" s="8"/>
      <c r="AW3" s="1"/>
      <c r="AX3" s="2"/>
      <c r="AY3" s="8"/>
      <c r="AZ3" s="8"/>
      <c r="BA3" s="1"/>
      <c r="BB3" s="8"/>
      <c r="BC3" s="8"/>
      <c r="BD3" s="8"/>
      <c r="BE3" s="8"/>
      <c r="BF3" s="8"/>
      <c r="BG3" s="10"/>
      <c r="BH3" s="5"/>
      <c r="BI3" s="5"/>
      <c r="BJ3" s="8"/>
      <c r="BK3" s="6"/>
      <c r="BL3" s="1"/>
      <c r="BM3" s="1"/>
      <c r="BN3" s="1"/>
      <c r="BO3" s="10"/>
    </row>
    <row r="4" spans="1:67" x14ac:dyDescent="0.2">
      <c r="A4" s="132"/>
      <c r="P4" s="51"/>
      <c r="Q4" s="56"/>
      <c r="AB4" s="52"/>
      <c r="AC4" s="56"/>
      <c r="AD4" s="130"/>
      <c r="AN4" s="76"/>
      <c r="AS4" s="67"/>
      <c r="AW4" s="67"/>
      <c r="BA4" s="67"/>
      <c r="BG4" s="67"/>
      <c r="BK4" s="61"/>
    </row>
    <row r="5" spans="1:67" x14ac:dyDescent="0.2">
      <c r="A5" s="131" t="s">
        <v>58</v>
      </c>
      <c r="B5" s="49"/>
      <c r="C5" s="49">
        <f>SUM(P5+AB5+AM5+AS5+AW5+BA5+BG5+BK5+BO5)</f>
        <v>675</v>
      </c>
      <c r="D5" s="70">
        <f>SUM(E5:O5)</f>
        <v>674</v>
      </c>
      <c r="E5" s="70">
        <f>June!E35</f>
        <v>58</v>
      </c>
      <c r="F5" s="70">
        <f>June!F35</f>
        <v>0</v>
      </c>
      <c r="G5" s="70">
        <f>June!G35</f>
        <v>114</v>
      </c>
      <c r="H5" s="70">
        <f>June!H35</f>
        <v>115</v>
      </c>
      <c r="I5" s="70">
        <f>June!I35</f>
        <v>75</v>
      </c>
      <c r="J5" s="70">
        <f>June!J35</f>
        <v>87</v>
      </c>
      <c r="K5" s="70">
        <f>June!K35</f>
        <v>225</v>
      </c>
      <c r="L5" s="70">
        <f>June!L35</f>
        <v>0</v>
      </c>
      <c r="M5" s="70">
        <f>June!M35</f>
        <v>0</v>
      </c>
      <c r="N5" s="70">
        <f>June!N35</f>
        <v>0</v>
      </c>
      <c r="O5" s="70">
        <f>June!O35</f>
        <v>0</v>
      </c>
      <c r="P5" s="71">
        <f>June!P35</f>
        <v>674</v>
      </c>
      <c r="Q5" s="66"/>
      <c r="R5" s="49" t="s">
        <v>58</v>
      </c>
      <c r="S5" s="63">
        <f>SUM(T5:AA5)</f>
        <v>0</v>
      </c>
      <c r="T5" s="63">
        <f>June!R35</f>
        <v>0</v>
      </c>
      <c r="U5" s="63">
        <f>June!S35</f>
        <v>0</v>
      </c>
      <c r="V5" s="63">
        <f>June!T35</f>
        <v>0</v>
      </c>
      <c r="W5" s="63">
        <f>June!U35</f>
        <v>0</v>
      </c>
      <c r="X5" s="63">
        <f>June!V35</f>
        <v>0</v>
      </c>
      <c r="Y5" s="63">
        <f>June!W35</f>
        <v>0</v>
      </c>
      <c r="Z5" s="63">
        <f>June!X35</f>
        <v>0</v>
      </c>
      <c r="AA5" s="63">
        <f>June!Y35</f>
        <v>0</v>
      </c>
      <c r="AB5" s="64">
        <f>June!Z35</f>
        <v>0</v>
      </c>
      <c r="AC5" s="66"/>
      <c r="AD5" s="131" t="s">
        <v>58</v>
      </c>
      <c r="AE5" s="63">
        <f>June!AA35</f>
        <v>0</v>
      </c>
      <c r="AF5" s="63">
        <f>June!AB35</f>
        <v>0</v>
      </c>
      <c r="AG5" s="63">
        <f>June!AC35</f>
        <v>0</v>
      </c>
      <c r="AH5" s="63">
        <f>June!AD35</f>
        <v>0</v>
      </c>
      <c r="AI5" s="63">
        <f>June!AE35</f>
        <v>0</v>
      </c>
      <c r="AJ5" s="63">
        <f>June!AF35</f>
        <v>0</v>
      </c>
      <c r="AK5" s="63">
        <f>June!AG35</f>
        <v>0</v>
      </c>
      <c r="AL5" s="63">
        <f>June!AH35</f>
        <v>0</v>
      </c>
      <c r="AM5" s="63">
        <f>June!AI35</f>
        <v>0</v>
      </c>
      <c r="AN5" s="81">
        <f>June!AL35</f>
        <v>1</v>
      </c>
      <c r="AO5" s="63">
        <f>June!AM35</f>
        <v>0</v>
      </c>
      <c r="AP5" s="63">
        <f>June!AN35</f>
        <v>0</v>
      </c>
      <c r="AQ5" s="63">
        <f>June!AO35</f>
        <v>1</v>
      </c>
      <c r="AR5" s="63">
        <f>June!AP35</f>
        <v>0</v>
      </c>
      <c r="AS5" s="79">
        <f>June!AQ35</f>
        <v>1</v>
      </c>
      <c r="AT5" s="49">
        <f>June!AS35</f>
        <v>0</v>
      </c>
      <c r="AU5" s="63">
        <f>June!AT5</f>
        <v>0</v>
      </c>
      <c r="AV5" s="63">
        <f>June!AU35</f>
        <v>0</v>
      </c>
      <c r="AW5" s="79">
        <f>June!AV35</f>
        <v>0</v>
      </c>
      <c r="AX5" s="49">
        <f>June!AW5</f>
        <v>0</v>
      </c>
      <c r="AY5" s="49">
        <f>June!AX35</f>
        <v>0</v>
      </c>
      <c r="AZ5" s="49">
        <f>June!AY35</f>
        <v>0</v>
      </c>
      <c r="BA5" s="68">
        <f>June!AZ35</f>
        <v>0</v>
      </c>
      <c r="BB5" s="49">
        <f>June!BA35</f>
        <v>0</v>
      </c>
      <c r="BC5" s="49">
        <f>June!BB35</f>
        <v>0</v>
      </c>
      <c r="BD5" s="49">
        <f>June!BC35</f>
        <v>0</v>
      </c>
      <c r="BE5" s="49">
        <f>June!BD35</f>
        <v>0</v>
      </c>
      <c r="BF5" s="49">
        <f>June!BE35</f>
        <v>0</v>
      </c>
      <c r="BG5" s="68">
        <f>June!BF35</f>
        <v>0</v>
      </c>
      <c r="BH5" s="49">
        <f>June!BG35</f>
        <v>0</v>
      </c>
      <c r="BI5" s="49">
        <f>June!BH35</f>
        <v>0</v>
      </c>
      <c r="BJ5" s="49">
        <f>June!BI35</f>
        <v>0</v>
      </c>
      <c r="BK5" s="68">
        <f>June!BJ35</f>
        <v>0</v>
      </c>
      <c r="BL5" s="49">
        <f>June!BK35</f>
        <v>0</v>
      </c>
      <c r="BM5" s="49">
        <f>June!BL35</f>
        <v>0</v>
      </c>
      <c r="BN5" s="49">
        <f>June!BM35</f>
        <v>0</v>
      </c>
      <c r="BO5" s="49">
        <f>June!BN35</f>
        <v>0</v>
      </c>
    </row>
    <row r="6" spans="1:67" x14ac:dyDescent="0.2">
      <c r="A6" s="13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33"/>
      <c r="S6" s="35"/>
      <c r="T6" s="35"/>
      <c r="U6" s="35"/>
      <c r="V6" s="35"/>
      <c r="W6" s="35"/>
      <c r="X6" s="35"/>
      <c r="Y6" s="35"/>
      <c r="Z6" s="35"/>
      <c r="AA6" s="35"/>
      <c r="AB6" s="65"/>
      <c r="AC6" s="33"/>
      <c r="AD6" s="132"/>
      <c r="AE6" s="35"/>
      <c r="AF6" s="35"/>
      <c r="AG6" s="35"/>
      <c r="AH6" s="35"/>
      <c r="AI6" s="35"/>
      <c r="AJ6" s="35"/>
      <c r="AK6" s="35"/>
      <c r="AL6" s="35"/>
      <c r="AM6" s="35"/>
      <c r="AN6" s="34"/>
      <c r="AO6" s="35"/>
      <c r="AP6" s="35"/>
      <c r="AQ6" s="35"/>
      <c r="AR6" s="35"/>
      <c r="AS6" s="80"/>
      <c r="AU6" s="35"/>
      <c r="AV6" s="35"/>
      <c r="AW6" s="80"/>
      <c r="BA6" s="61"/>
      <c r="BG6" s="61"/>
      <c r="BK6" s="61"/>
    </row>
    <row r="7" spans="1:67" x14ac:dyDescent="0.2">
      <c r="A7" s="131" t="s">
        <v>46</v>
      </c>
      <c r="B7" s="49"/>
      <c r="C7" s="49">
        <f>SUM(P7+AB7+AM7+AS7+AW7+BA7+BG7+BK7+BO7)</f>
        <v>22362</v>
      </c>
      <c r="D7" s="70">
        <f>SUM(E7:O7)</f>
        <v>22339</v>
      </c>
      <c r="E7" s="70">
        <f>July!E36</f>
        <v>15857</v>
      </c>
      <c r="F7" s="70">
        <f>July!F36</f>
        <v>781</v>
      </c>
      <c r="G7" s="70">
        <f>July!G36</f>
        <v>269</v>
      </c>
      <c r="H7" s="70">
        <f>July!H36</f>
        <v>268</v>
      </c>
      <c r="I7" s="70">
        <f>July!I36</f>
        <v>311</v>
      </c>
      <c r="J7" s="70">
        <f>July!J36</f>
        <v>296</v>
      </c>
      <c r="K7" s="70">
        <f>July!K36</f>
        <v>725</v>
      </c>
      <c r="L7" s="70">
        <f>July!L36</f>
        <v>1000</v>
      </c>
      <c r="M7" s="70">
        <f>July!M36</f>
        <v>950</v>
      </c>
      <c r="N7" s="70">
        <f>July!N36</f>
        <v>950</v>
      </c>
      <c r="O7" s="70">
        <f>July!O36</f>
        <v>932</v>
      </c>
      <c r="P7" s="71">
        <f>July!P36</f>
        <v>22339</v>
      </c>
      <c r="Q7" s="66"/>
      <c r="R7" s="49" t="s">
        <v>46</v>
      </c>
      <c r="S7" s="63">
        <f>SUM(T7:AA7)</f>
        <v>0</v>
      </c>
      <c r="T7" s="63">
        <f>July!R36</f>
        <v>0</v>
      </c>
      <c r="U7" s="63">
        <f>July!S36</f>
        <v>0</v>
      </c>
      <c r="V7" s="63">
        <f>July!T36</f>
        <v>0</v>
      </c>
      <c r="W7" s="63">
        <f>July!U36</f>
        <v>0</v>
      </c>
      <c r="X7" s="63">
        <f>July!V36</f>
        <v>0</v>
      </c>
      <c r="Y7" s="63">
        <f>July!W36</f>
        <v>0</v>
      </c>
      <c r="Z7" s="63">
        <f>July!X36</f>
        <v>0</v>
      </c>
      <c r="AA7" s="63">
        <f>July!Y36</f>
        <v>0</v>
      </c>
      <c r="AB7" s="64">
        <f>July!Z36</f>
        <v>0</v>
      </c>
      <c r="AC7" s="66"/>
      <c r="AD7" s="131" t="s">
        <v>46</v>
      </c>
      <c r="AE7" s="63">
        <f>July!AB36</f>
        <v>0</v>
      </c>
      <c r="AF7" s="63">
        <f>July!AC36</f>
        <v>0</v>
      </c>
      <c r="AG7" s="63">
        <f>July!AD36</f>
        <v>0</v>
      </c>
      <c r="AH7" s="63">
        <f>July!AE36</f>
        <v>0</v>
      </c>
      <c r="AI7" s="63">
        <f>July!AF36</f>
        <v>0</v>
      </c>
      <c r="AJ7" s="63">
        <f>July!AG36</f>
        <v>0</v>
      </c>
      <c r="AK7" s="63">
        <f>July!AH36</f>
        <v>0</v>
      </c>
      <c r="AL7" s="63">
        <f>July!AI36</f>
        <v>0</v>
      </c>
      <c r="AM7" s="63">
        <f>July!AJ36</f>
        <v>0</v>
      </c>
      <c r="AN7" s="81">
        <f>July!AM36</f>
        <v>3</v>
      </c>
      <c r="AO7" s="63">
        <f>July!AN36</f>
        <v>0</v>
      </c>
      <c r="AP7" s="63">
        <f>July!AO36</f>
        <v>0</v>
      </c>
      <c r="AQ7" s="63">
        <f>July!AP36</f>
        <v>3</v>
      </c>
      <c r="AR7" s="63">
        <f>July!AQ36</f>
        <v>0</v>
      </c>
      <c r="AS7" s="79">
        <f>July!AR36</f>
        <v>3</v>
      </c>
      <c r="AT7" s="49">
        <f>July!AT36</f>
        <v>0</v>
      </c>
      <c r="AU7" s="63">
        <f>July!AU36</f>
        <v>0</v>
      </c>
      <c r="AV7" s="63">
        <f>July!AV36</f>
        <v>0</v>
      </c>
      <c r="AW7" s="79">
        <f>July!AW36</f>
        <v>0</v>
      </c>
      <c r="AX7" s="49">
        <f>July!AX36</f>
        <v>0</v>
      </c>
      <c r="AY7" s="49">
        <f>July!AY36</f>
        <v>0</v>
      </c>
      <c r="AZ7" s="49">
        <f>July!AZ36</f>
        <v>0</v>
      </c>
      <c r="BA7" s="68">
        <f>July!BA36</f>
        <v>0</v>
      </c>
      <c r="BB7" s="49">
        <f>July!BB36</f>
        <v>2</v>
      </c>
      <c r="BC7" s="49">
        <f>July!BC36</f>
        <v>0</v>
      </c>
      <c r="BD7" s="49">
        <f>July!BD36</f>
        <v>2</v>
      </c>
      <c r="BE7" s="49">
        <f>July!BE36</f>
        <v>0</v>
      </c>
      <c r="BF7" s="49">
        <f>July!BF36</f>
        <v>0</v>
      </c>
      <c r="BG7" s="68">
        <f>July!BG36</f>
        <v>2</v>
      </c>
      <c r="BH7" s="49">
        <f>July!BH36</f>
        <v>18</v>
      </c>
      <c r="BI7" s="49">
        <f>July!BI36</f>
        <v>18</v>
      </c>
      <c r="BJ7" s="49">
        <f>July!BJ36</f>
        <v>0</v>
      </c>
      <c r="BK7" s="68">
        <f>July!BK36</f>
        <v>18</v>
      </c>
      <c r="BL7" s="49">
        <f>July!BL36</f>
        <v>0</v>
      </c>
      <c r="BM7" s="49">
        <f>July!BM36</f>
        <v>0</v>
      </c>
      <c r="BN7" s="49">
        <f>July!BN36</f>
        <v>0</v>
      </c>
      <c r="BO7" s="49">
        <f>July!BO36</f>
        <v>0</v>
      </c>
    </row>
    <row r="8" spans="1:67" x14ac:dyDescent="0.2">
      <c r="A8" s="13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33"/>
      <c r="S8" s="35"/>
      <c r="T8" s="35"/>
      <c r="U8" s="35"/>
      <c r="V8" s="35"/>
      <c r="W8" s="35"/>
      <c r="X8" s="35"/>
      <c r="Y8" s="35"/>
      <c r="Z8" s="35"/>
      <c r="AA8" s="35"/>
      <c r="AB8" s="65"/>
      <c r="AC8" s="33"/>
      <c r="AD8" s="132"/>
      <c r="AE8" s="35"/>
      <c r="AF8" s="35"/>
      <c r="AG8" s="35"/>
      <c r="AH8" s="35"/>
      <c r="AI8" s="35"/>
      <c r="AJ8" s="35"/>
      <c r="AK8" s="35"/>
      <c r="AL8" s="35"/>
      <c r="AM8" s="35"/>
      <c r="AN8" s="34"/>
      <c r="AO8" s="35"/>
      <c r="AP8" s="35"/>
      <c r="AQ8" s="35"/>
      <c r="AR8" s="35"/>
      <c r="AS8" s="80"/>
      <c r="AU8" s="35"/>
      <c r="AV8" s="35"/>
      <c r="AW8" s="80"/>
      <c r="BA8" s="61"/>
      <c r="BG8" s="61"/>
      <c r="BK8" s="61"/>
    </row>
    <row r="9" spans="1:67" x14ac:dyDescent="0.2">
      <c r="A9" s="131" t="s">
        <v>50</v>
      </c>
      <c r="B9" s="49"/>
      <c r="C9" s="49">
        <f>SUM(P9+AB9+AM9+AS9+AW9+BA9+BG9+BK9+BO9)</f>
        <v>3857</v>
      </c>
      <c r="D9" s="70">
        <f>SUM(E9:O9)</f>
        <v>3853</v>
      </c>
      <c r="E9" s="70">
        <f>Aug!E36</f>
        <v>64</v>
      </c>
      <c r="F9" s="70">
        <f>Aug!F36</f>
        <v>3712</v>
      </c>
      <c r="G9" s="70">
        <f>Aug!G36</f>
        <v>18</v>
      </c>
      <c r="H9" s="70">
        <f>Aug!H36</f>
        <v>18</v>
      </c>
      <c r="I9" s="70">
        <f>Aug!I36</f>
        <v>18</v>
      </c>
      <c r="J9" s="70">
        <f>Aug!J36</f>
        <v>18</v>
      </c>
      <c r="K9" s="70">
        <f>Aug!K36</f>
        <v>0</v>
      </c>
      <c r="L9" s="70">
        <f>Aug!L36</f>
        <v>0</v>
      </c>
      <c r="M9" s="70">
        <f>Aug!M36</f>
        <v>0</v>
      </c>
      <c r="N9" s="70">
        <f>Aug!N36</f>
        <v>0</v>
      </c>
      <c r="O9" s="70">
        <f>Aug!O36</f>
        <v>5</v>
      </c>
      <c r="P9" s="71">
        <f>Aug!P36</f>
        <v>3853</v>
      </c>
      <c r="Q9" s="66"/>
      <c r="R9" s="49" t="s">
        <v>50</v>
      </c>
      <c r="S9" s="63">
        <f>SUM(T9:AA9)</f>
        <v>0</v>
      </c>
      <c r="T9" s="63">
        <f>Aug!R36</f>
        <v>0</v>
      </c>
      <c r="U9" s="63">
        <f>Aug!S36</f>
        <v>0</v>
      </c>
      <c r="V9" s="63">
        <f>Aug!T36</f>
        <v>0</v>
      </c>
      <c r="W9" s="63">
        <f>Aug!U36</f>
        <v>0</v>
      </c>
      <c r="X9" s="63">
        <f>Aug!V36</f>
        <v>0</v>
      </c>
      <c r="Y9" s="63">
        <f>Aug!W36</f>
        <v>0</v>
      </c>
      <c r="Z9" s="63">
        <f>Aug!X36</f>
        <v>0</v>
      </c>
      <c r="AA9" s="63">
        <f>Aug!Y36</f>
        <v>0</v>
      </c>
      <c r="AB9" s="64">
        <f>Aug!Z36</f>
        <v>0</v>
      </c>
      <c r="AC9" s="66"/>
      <c r="AD9" s="131" t="s">
        <v>50</v>
      </c>
      <c r="AE9" s="63">
        <f>Aug!AA36</f>
        <v>1</v>
      </c>
      <c r="AF9" s="63">
        <f>Aug!AB36</f>
        <v>0</v>
      </c>
      <c r="AG9" s="63">
        <f>Aug!AC36</f>
        <v>0</v>
      </c>
      <c r="AH9" s="63">
        <f>Aug!AD36</f>
        <v>1</v>
      </c>
      <c r="AI9" s="63">
        <f>Aug!AE36</f>
        <v>0</v>
      </c>
      <c r="AJ9" s="63">
        <f>Aug!AF36</f>
        <v>0</v>
      </c>
      <c r="AK9" s="63">
        <f>Aug!AG36</f>
        <v>0</v>
      </c>
      <c r="AL9" s="63">
        <f>Aug!AH36</f>
        <v>0</v>
      </c>
      <c r="AM9" s="63">
        <f>Aug!AI36</f>
        <v>1</v>
      </c>
      <c r="AN9" s="81">
        <f>Aug!AL36</f>
        <v>3</v>
      </c>
      <c r="AO9" s="63">
        <f>Aug!AM36</f>
        <v>0</v>
      </c>
      <c r="AP9" s="63">
        <f>Aug!AN36</f>
        <v>0</v>
      </c>
      <c r="AQ9" s="63">
        <f>Aug!AO36</f>
        <v>3</v>
      </c>
      <c r="AR9" s="63">
        <f>Aug!AP36</f>
        <v>0</v>
      </c>
      <c r="AS9" s="79">
        <f>Aug!AQ36</f>
        <v>3</v>
      </c>
      <c r="AT9" s="49">
        <f>Aug!AS36</f>
        <v>0</v>
      </c>
      <c r="AU9" s="63">
        <f>Aug!AT36</f>
        <v>0</v>
      </c>
      <c r="AV9" s="63">
        <f>Aug!AU36</f>
        <v>0</v>
      </c>
      <c r="AW9" s="79">
        <f>Aug!AV36</f>
        <v>0</v>
      </c>
      <c r="AX9" s="49">
        <f>Aug!AW36</f>
        <v>0</v>
      </c>
      <c r="AY9" s="49">
        <f>Aug!AX36</f>
        <v>0</v>
      </c>
      <c r="AZ9" s="49">
        <f>Aug!AY36</f>
        <v>0</v>
      </c>
      <c r="BA9" s="68">
        <f>Aug!AZ36</f>
        <v>0</v>
      </c>
      <c r="BB9" s="49">
        <f>Aug!BA36</f>
        <v>0</v>
      </c>
      <c r="BC9" s="49">
        <f>Aug!BB36</f>
        <v>0</v>
      </c>
      <c r="BD9" s="49">
        <f>Aug!BC36</f>
        <v>0</v>
      </c>
      <c r="BE9" s="49">
        <f>Aug!BD36</f>
        <v>0</v>
      </c>
      <c r="BF9" s="49">
        <f>Aug!BE36</f>
        <v>0</v>
      </c>
      <c r="BG9" s="68">
        <f>Aug!BF36</f>
        <v>0</v>
      </c>
      <c r="BH9" s="49">
        <f>Aug!BG36</f>
        <v>0</v>
      </c>
      <c r="BI9" s="49">
        <f>Aug!BH36</f>
        <v>0</v>
      </c>
      <c r="BJ9" s="49">
        <f>Aug!BI36</f>
        <v>0</v>
      </c>
      <c r="BK9" s="68">
        <f>Aug!BJ36</f>
        <v>0</v>
      </c>
      <c r="BL9" s="49">
        <f>Aug!BK36</f>
        <v>0</v>
      </c>
      <c r="BM9" s="49">
        <f>Aug!BL36</f>
        <v>0</v>
      </c>
      <c r="BN9" s="49">
        <f>Aug!BM36</f>
        <v>0</v>
      </c>
      <c r="BO9" s="49">
        <f>Aug!BN36</f>
        <v>0</v>
      </c>
    </row>
    <row r="10" spans="1:67" x14ac:dyDescent="0.2">
      <c r="A10" s="13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33"/>
      <c r="S10" s="35"/>
      <c r="T10" s="35"/>
      <c r="U10" s="35"/>
      <c r="V10" s="35"/>
      <c r="W10" s="35"/>
      <c r="X10" s="35"/>
      <c r="Y10" s="35"/>
      <c r="Z10" s="35"/>
      <c r="AA10" s="35"/>
      <c r="AB10" s="65"/>
      <c r="AC10" s="33"/>
      <c r="AD10" s="132"/>
      <c r="AE10" s="35"/>
      <c r="AF10" s="35"/>
      <c r="AG10" s="35"/>
      <c r="AH10" s="35"/>
      <c r="AI10" s="35"/>
      <c r="AJ10" s="35"/>
      <c r="AK10" s="35"/>
      <c r="AL10" s="35"/>
      <c r="AM10" s="35"/>
      <c r="AN10" s="34"/>
      <c r="AO10" s="35"/>
      <c r="AP10" s="35"/>
      <c r="AQ10" s="35"/>
      <c r="AR10" s="35"/>
      <c r="AS10" s="80"/>
      <c r="AU10" s="35"/>
      <c r="AV10" s="35"/>
      <c r="AW10" s="80"/>
      <c r="BA10" s="61"/>
      <c r="BG10" s="61"/>
      <c r="BK10" s="61"/>
    </row>
    <row r="11" spans="1:67" x14ac:dyDescent="0.2">
      <c r="A11" s="131" t="s">
        <v>49</v>
      </c>
      <c r="B11" s="49"/>
      <c r="C11" s="49">
        <f>SUM(P11+AB11+AM11+AS11+AW11+BA11+BG11+BK11+BO11)</f>
        <v>535</v>
      </c>
      <c r="D11" s="70">
        <f>SUM(E11:O11)</f>
        <v>253</v>
      </c>
      <c r="E11" s="70">
        <f>Sept!E35</f>
        <v>253</v>
      </c>
      <c r="F11" s="70">
        <f>Sept!F35</f>
        <v>0</v>
      </c>
      <c r="G11" s="70">
        <f>Sept!G35</f>
        <v>0</v>
      </c>
      <c r="H11" s="70">
        <f>Sept!H35</f>
        <v>0</v>
      </c>
      <c r="I11" s="70">
        <f>Sept!I35</f>
        <v>0</v>
      </c>
      <c r="J11" s="70">
        <f>Sept!J35</f>
        <v>0</v>
      </c>
      <c r="K11" s="70">
        <f>Sept!K35</f>
        <v>0</v>
      </c>
      <c r="L11" s="70">
        <f>Sept!L35</f>
        <v>0</v>
      </c>
      <c r="M11" s="70">
        <f>Sept!M35</f>
        <v>0</v>
      </c>
      <c r="N11" s="70">
        <f>Sept!N35</f>
        <v>0</v>
      </c>
      <c r="O11" s="70">
        <f>Sept!O35</f>
        <v>0</v>
      </c>
      <c r="P11" s="71">
        <f>Sept!P35</f>
        <v>253</v>
      </c>
      <c r="Q11" s="66"/>
      <c r="R11" s="49" t="s">
        <v>49</v>
      </c>
      <c r="S11" s="63">
        <f>SUM(T11:AA11)</f>
        <v>265</v>
      </c>
      <c r="T11" s="63">
        <f>Sept!R35</f>
        <v>184</v>
      </c>
      <c r="U11" s="63">
        <f>Sept!S35</f>
        <v>0</v>
      </c>
      <c r="V11" s="63">
        <f>Sept!T35</f>
        <v>8</v>
      </c>
      <c r="W11" s="63">
        <f>Sept!U35</f>
        <v>35</v>
      </c>
      <c r="X11" s="63">
        <f>Sept!V35</f>
        <v>0</v>
      </c>
      <c r="Y11" s="63">
        <f>Sept!W35</f>
        <v>37</v>
      </c>
      <c r="Z11" s="63">
        <f>Sept!X35</f>
        <v>0</v>
      </c>
      <c r="AA11" s="63">
        <f>Sept!Y35</f>
        <v>1</v>
      </c>
      <c r="AB11" s="64">
        <f>Sept!Z35</f>
        <v>265</v>
      </c>
      <c r="AC11" s="66"/>
      <c r="AD11" s="131" t="s">
        <v>49</v>
      </c>
      <c r="AE11" s="63">
        <f>Sept!AA35</f>
        <v>12</v>
      </c>
      <c r="AF11" s="63">
        <f>Sept!AB35</f>
        <v>0</v>
      </c>
      <c r="AG11" s="63">
        <f>Sept!AC35</f>
        <v>1</v>
      </c>
      <c r="AH11" s="63">
        <f>Sept!AD35</f>
        <v>0</v>
      </c>
      <c r="AI11" s="63">
        <f>Sept!AE35</f>
        <v>6</v>
      </c>
      <c r="AJ11" s="63">
        <f>Sept!AF35</f>
        <v>1</v>
      </c>
      <c r="AK11" s="63">
        <f>Sept!AG35</f>
        <v>4</v>
      </c>
      <c r="AL11" s="63">
        <f>Sept!AH35</f>
        <v>0</v>
      </c>
      <c r="AM11" s="63">
        <f>Sept!AI35</f>
        <v>12</v>
      </c>
      <c r="AN11" s="81">
        <f>Sept!AL35</f>
        <v>0</v>
      </c>
      <c r="AO11" s="63">
        <f>Sept!AM35</f>
        <v>0</v>
      </c>
      <c r="AP11" s="63">
        <f>Sept!AN35</f>
        <v>0</v>
      </c>
      <c r="AQ11" s="63">
        <f>Sept!AO35</f>
        <v>0</v>
      </c>
      <c r="AR11" s="63">
        <f>Sept!AP35</f>
        <v>0</v>
      </c>
      <c r="AS11" s="79">
        <f>Sept!AQ35</f>
        <v>0</v>
      </c>
      <c r="AT11" s="49">
        <f>Sept!AS35</f>
        <v>0</v>
      </c>
      <c r="AU11" s="63">
        <f>Sept!AT35</f>
        <v>0</v>
      </c>
      <c r="AV11" s="63">
        <f>Sept!AU35</f>
        <v>0</v>
      </c>
      <c r="AW11" s="79">
        <f>Sept!AV35</f>
        <v>0</v>
      </c>
      <c r="AX11" s="49">
        <f>Sept!AW35</f>
        <v>1</v>
      </c>
      <c r="AY11" s="49">
        <f>Sept!AX35</f>
        <v>1</v>
      </c>
      <c r="AZ11" s="49">
        <f>Sept!AY35</f>
        <v>0</v>
      </c>
      <c r="BA11" s="68">
        <f>Sept!AZ35</f>
        <v>1</v>
      </c>
      <c r="BB11" s="49">
        <f>Sept!BA35</f>
        <v>4</v>
      </c>
      <c r="BC11" s="49">
        <f>Sept!BB35</f>
        <v>0</v>
      </c>
      <c r="BD11" s="49">
        <f>Sept!BC35</f>
        <v>4</v>
      </c>
      <c r="BE11" s="49">
        <f>Sept!BD35</f>
        <v>0</v>
      </c>
      <c r="BF11" s="49">
        <f>Sept!BE35</f>
        <v>0</v>
      </c>
      <c r="BG11" s="68">
        <f>Sept!BF35</f>
        <v>4</v>
      </c>
      <c r="BH11" s="49">
        <f>Sept!BG35</f>
        <v>0</v>
      </c>
      <c r="BI11" s="49">
        <f>Sept!BH35</f>
        <v>0</v>
      </c>
      <c r="BJ11" s="49">
        <f>Sept!BI35</f>
        <v>0</v>
      </c>
      <c r="BK11" s="68">
        <f>Sept!BJ35</f>
        <v>0</v>
      </c>
      <c r="BL11" s="49">
        <f>Sept!BK35</f>
        <v>0</v>
      </c>
      <c r="BM11" s="49">
        <f>Sept!BL35</f>
        <v>0</v>
      </c>
      <c r="BN11" s="49">
        <f>Sept!BM35</f>
        <v>0</v>
      </c>
      <c r="BO11" s="49">
        <f>Sept!BN35</f>
        <v>0</v>
      </c>
    </row>
    <row r="12" spans="1:67" x14ac:dyDescent="0.2">
      <c r="A12" s="13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33"/>
      <c r="S12" s="35"/>
      <c r="T12" s="35"/>
      <c r="U12" s="35"/>
      <c r="V12" s="35"/>
      <c r="W12" s="35"/>
      <c r="X12" s="35"/>
      <c r="Y12" s="35"/>
      <c r="Z12" s="35"/>
      <c r="AA12" s="35"/>
      <c r="AB12" s="65"/>
      <c r="AC12" s="33"/>
      <c r="AD12" s="132"/>
      <c r="AE12" s="35"/>
      <c r="AF12" s="35"/>
      <c r="AG12" s="35"/>
      <c r="AH12" s="35"/>
      <c r="AI12" s="35"/>
      <c r="AJ12" s="35"/>
      <c r="AK12" s="35"/>
      <c r="AL12" s="35"/>
      <c r="AM12" s="35"/>
      <c r="AN12" s="34"/>
      <c r="AO12" s="35"/>
      <c r="AP12" s="35"/>
      <c r="AQ12" s="35"/>
      <c r="AR12" s="35"/>
      <c r="AS12" s="80"/>
      <c r="AU12" s="35"/>
      <c r="AV12" s="35"/>
      <c r="AW12" s="80"/>
      <c r="BA12" s="61"/>
      <c r="BG12" s="61"/>
      <c r="BK12" s="61"/>
    </row>
    <row r="13" spans="1:67" x14ac:dyDescent="0.2">
      <c r="A13" s="131" t="s">
        <v>48</v>
      </c>
      <c r="B13" s="49"/>
      <c r="C13" s="49">
        <f>SUM(P13+AB13+AM13+AS13+AW13+BA13+BG13+BK13+BO13)</f>
        <v>1207</v>
      </c>
      <c r="D13" s="70">
        <f>SUM(E13:O13)</f>
        <v>73</v>
      </c>
      <c r="E13" s="70">
        <f>Oct!E36</f>
        <v>73</v>
      </c>
      <c r="F13" s="70">
        <f>Oct!F36</f>
        <v>0</v>
      </c>
      <c r="G13" s="70">
        <f>Oct!G36</f>
        <v>0</v>
      </c>
      <c r="H13" s="70">
        <v>0</v>
      </c>
      <c r="I13" s="70">
        <v>0</v>
      </c>
      <c r="J13" s="70">
        <v>0</v>
      </c>
      <c r="K13" s="70">
        <v>0</v>
      </c>
      <c r="L13" s="70">
        <f>Oct!L36</f>
        <v>0</v>
      </c>
      <c r="M13" s="70">
        <f>Oct!M36</f>
        <v>0</v>
      </c>
      <c r="N13" s="70">
        <f>Oct!N36</f>
        <v>0</v>
      </c>
      <c r="O13" s="70">
        <v>0</v>
      </c>
      <c r="P13" s="71">
        <f>Oct!P36</f>
        <v>73</v>
      </c>
      <c r="Q13" s="66"/>
      <c r="R13" s="49" t="s">
        <v>48</v>
      </c>
      <c r="S13" s="63">
        <f>SUM(T13:AA13)</f>
        <v>1045</v>
      </c>
      <c r="T13" s="63">
        <f>Oct!R36</f>
        <v>671</v>
      </c>
      <c r="U13" s="63">
        <f>Oct!S36</f>
        <v>0</v>
      </c>
      <c r="V13" s="63">
        <f>Oct!T36</f>
        <v>88</v>
      </c>
      <c r="W13" s="63">
        <f>Oct!U36</f>
        <v>35</v>
      </c>
      <c r="X13" s="63">
        <f>Oct!V36</f>
        <v>0</v>
      </c>
      <c r="Y13" s="63">
        <f>Oct!W36</f>
        <v>249</v>
      </c>
      <c r="Z13" s="63">
        <f>Oct!X36</f>
        <v>1</v>
      </c>
      <c r="AA13" s="63">
        <f>Oct!Y36</f>
        <v>1</v>
      </c>
      <c r="AB13" s="64">
        <f>Oct!Z36</f>
        <v>1045</v>
      </c>
      <c r="AC13" s="66"/>
      <c r="AD13" s="131" t="s">
        <v>48</v>
      </c>
      <c r="AE13" s="63">
        <f>Oct!AA36</f>
        <v>74</v>
      </c>
      <c r="AF13" s="63">
        <f>Oct!AB36</f>
        <v>0</v>
      </c>
      <c r="AG13" s="63">
        <f>Oct!AC36</f>
        <v>29</v>
      </c>
      <c r="AH13" s="63">
        <f>Oct!AD36</f>
        <v>2</v>
      </c>
      <c r="AI13" s="63">
        <f>Oct!AE36</f>
        <v>7</v>
      </c>
      <c r="AJ13" s="63">
        <f>Oct!AF36</f>
        <v>6</v>
      </c>
      <c r="AK13" s="63">
        <f>Oct!AG36</f>
        <v>30</v>
      </c>
      <c r="AL13" s="63">
        <f>Oct!AH36</f>
        <v>0</v>
      </c>
      <c r="AM13" s="63">
        <f>Oct!AI36</f>
        <v>74</v>
      </c>
      <c r="AN13" s="81">
        <f>Oct!AL36</f>
        <v>3</v>
      </c>
      <c r="AO13" s="63">
        <f>Oct!AM36</f>
        <v>1</v>
      </c>
      <c r="AP13" s="63">
        <f>Oct!AN36</f>
        <v>0</v>
      </c>
      <c r="AQ13" s="63">
        <f>Oct!AO36</f>
        <v>2</v>
      </c>
      <c r="AR13" s="63">
        <f>Oct!AP36</f>
        <v>0</v>
      </c>
      <c r="AS13" s="79">
        <f>Oct!AQ36</f>
        <v>3</v>
      </c>
      <c r="AT13" s="49">
        <f>Oct!AS36</f>
        <v>0</v>
      </c>
      <c r="AU13" s="63">
        <f>Oct!AT36</f>
        <v>0</v>
      </c>
      <c r="AV13" s="63">
        <f>Oct!AU36</f>
        <v>0</v>
      </c>
      <c r="AW13" s="79">
        <f>Oct!AV36</f>
        <v>0</v>
      </c>
      <c r="AX13" s="49">
        <f>Oct!AW36</f>
        <v>4</v>
      </c>
      <c r="AY13" s="49">
        <f>Oct!AX36</f>
        <v>4</v>
      </c>
      <c r="AZ13" s="49">
        <f>Oct!AY36</f>
        <v>0</v>
      </c>
      <c r="BA13" s="68">
        <f>Oct!AZ36</f>
        <v>4</v>
      </c>
      <c r="BB13" s="49">
        <f>Oct!BA36</f>
        <v>1</v>
      </c>
      <c r="BC13" s="49">
        <f>Oct!BB36</f>
        <v>0</v>
      </c>
      <c r="BD13" s="49">
        <f>Oct!BC36</f>
        <v>1</v>
      </c>
      <c r="BE13" s="49">
        <f>Oct!BD36</f>
        <v>0</v>
      </c>
      <c r="BF13" s="49">
        <f>Oct!BE36</f>
        <v>0</v>
      </c>
      <c r="BG13" s="68">
        <f>Oct!BF36</f>
        <v>1</v>
      </c>
      <c r="BH13" s="49">
        <f>Oct!BG36</f>
        <v>7</v>
      </c>
      <c r="BI13" s="49">
        <f>Oct!BH36</f>
        <v>7</v>
      </c>
      <c r="BJ13" s="49">
        <f>Oct!BI36</f>
        <v>0</v>
      </c>
      <c r="BK13" s="68">
        <f>Oct!BJ36</f>
        <v>7</v>
      </c>
      <c r="BL13" s="49">
        <f>Oct!BK36</f>
        <v>0</v>
      </c>
      <c r="BM13" s="49">
        <f>Oct!BL36</f>
        <v>0</v>
      </c>
      <c r="BN13" s="49">
        <f>Oct!BM36</f>
        <v>0</v>
      </c>
      <c r="BO13" s="49">
        <f>Oct!BN36</f>
        <v>0</v>
      </c>
    </row>
    <row r="14" spans="1:67" x14ac:dyDescent="0.2">
      <c r="A14" s="13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33"/>
      <c r="S14" s="35"/>
      <c r="T14" s="35"/>
      <c r="U14" s="35"/>
      <c r="V14" s="35"/>
      <c r="W14" s="35"/>
      <c r="X14" s="35"/>
      <c r="Y14" s="35"/>
      <c r="Z14" s="35"/>
      <c r="AA14" s="35"/>
      <c r="AB14" s="65"/>
      <c r="AC14" s="33"/>
      <c r="AD14" s="132"/>
      <c r="AE14" s="35"/>
      <c r="AF14" s="35"/>
      <c r="AG14" s="35"/>
      <c r="AH14" s="35"/>
      <c r="AI14" s="35"/>
      <c r="AJ14" s="35"/>
      <c r="AK14" s="35"/>
      <c r="AL14" s="35"/>
      <c r="AM14" s="35"/>
      <c r="AN14" s="34"/>
      <c r="AO14" s="35"/>
      <c r="AP14" s="35"/>
      <c r="AQ14" s="35"/>
      <c r="AR14" s="35"/>
      <c r="AS14" s="80"/>
      <c r="AU14" s="35"/>
      <c r="AV14" s="35"/>
      <c r="AW14" s="80"/>
      <c r="BA14" s="61"/>
      <c r="BG14" s="61"/>
      <c r="BK14" s="61"/>
    </row>
    <row r="15" spans="1:67" x14ac:dyDescent="0.2">
      <c r="A15" s="131" t="s">
        <v>47</v>
      </c>
      <c r="B15" s="49"/>
      <c r="C15" s="49">
        <f>SUM(P15+AB15+AM15+AS15+AW15+BA15+BG15+BK15+BO15)</f>
        <v>952</v>
      </c>
      <c r="D15" s="70">
        <f>SUM(E15:O15)</f>
        <v>3</v>
      </c>
      <c r="E15" s="70">
        <f>Nov!E35</f>
        <v>3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1">
        <f>Nov!P35</f>
        <v>3</v>
      </c>
      <c r="Q15" s="66"/>
      <c r="R15" s="49" t="s">
        <v>47</v>
      </c>
      <c r="S15" s="63">
        <f>SUM(T15:AA15)</f>
        <v>907</v>
      </c>
      <c r="T15" s="63">
        <f>Nov!R35</f>
        <v>425</v>
      </c>
      <c r="U15" s="63">
        <f>Nov!S35</f>
        <v>54</v>
      </c>
      <c r="V15" s="63">
        <f>Nov!T35</f>
        <v>90</v>
      </c>
      <c r="W15" s="63">
        <f>Nov!U35</f>
        <v>22</v>
      </c>
      <c r="X15" s="63">
        <f>Nov!V35</f>
        <v>0</v>
      </c>
      <c r="Y15" s="63">
        <f>Nov!W35</f>
        <v>316</v>
      </c>
      <c r="Z15" s="63">
        <f>Nov!X35</f>
        <v>0</v>
      </c>
      <c r="AA15" s="63">
        <f>Nov!Y35</f>
        <v>0</v>
      </c>
      <c r="AB15" s="64">
        <f>Nov!Z35</f>
        <v>907</v>
      </c>
      <c r="AC15" s="66"/>
      <c r="AD15" s="131" t="s">
        <v>47</v>
      </c>
      <c r="AE15" s="63">
        <f>Nov!AA35</f>
        <v>5</v>
      </c>
      <c r="AF15" s="63">
        <f>Nov!AB35</f>
        <v>0</v>
      </c>
      <c r="AG15" s="63">
        <f>Nov!AC35</f>
        <v>0</v>
      </c>
      <c r="AH15" s="63">
        <f>Nov!AD35</f>
        <v>0</v>
      </c>
      <c r="AI15" s="63">
        <f>Nov!AE35</f>
        <v>3</v>
      </c>
      <c r="AJ15" s="63">
        <f>Nov!AF35</f>
        <v>0</v>
      </c>
      <c r="AK15" s="63">
        <f>Nov!AG35</f>
        <v>2</v>
      </c>
      <c r="AL15" s="63">
        <f>Nov!AH35</f>
        <v>0</v>
      </c>
      <c r="AM15" s="63">
        <f>Nov!AI35</f>
        <v>5</v>
      </c>
      <c r="AN15" s="81">
        <f>Nov!AL35</f>
        <v>5</v>
      </c>
      <c r="AO15" s="63">
        <f>Nov!AM35</f>
        <v>0</v>
      </c>
      <c r="AP15" s="63">
        <f>Nov!AN35</f>
        <v>0</v>
      </c>
      <c r="AQ15" s="63">
        <f>Nov!AO35</f>
        <v>5</v>
      </c>
      <c r="AR15" s="63">
        <f>Nov!AP35</f>
        <v>0</v>
      </c>
      <c r="AS15" s="79">
        <f>Nov!AQ35</f>
        <v>5</v>
      </c>
      <c r="AT15" s="49">
        <f>Nov!AS35</f>
        <v>12</v>
      </c>
      <c r="AU15" s="63">
        <f>Nov!AT35</f>
        <v>12</v>
      </c>
      <c r="AV15" s="63">
        <f>Nov!AU35</f>
        <v>0</v>
      </c>
      <c r="AW15" s="79">
        <f>Nov!AV35</f>
        <v>12</v>
      </c>
      <c r="AX15" s="49">
        <f>Nov!AW35</f>
        <v>0</v>
      </c>
      <c r="AY15" s="49">
        <f>Nov!AX35</f>
        <v>0</v>
      </c>
      <c r="AZ15" s="49">
        <f>Nov!AY35</f>
        <v>0</v>
      </c>
      <c r="BA15" s="68">
        <f>Nov!AZ35</f>
        <v>0</v>
      </c>
      <c r="BB15" s="49">
        <f>Nov!BA35</f>
        <v>6</v>
      </c>
      <c r="BC15" s="49">
        <f>Nov!BB35</f>
        <v>0</v>
      </c>
      <c r="BD15" s="49">
        <f>Nov!BC35</f>
        <v>6</v>
      </c>
      <c r="BE15" s="49">
        <f>Nov!BD35</f>
        <v>0</v>
      </c>
      <c r="BF15" s="49">
        <f>Nov!BE35</f>
        <v>0</v>
      </c>
      <c r="BG15" s="68">
        <f>Nov!BF35</f>
        <v>6</v>
      </c>
      <c r="BH15" s="49">
        <f>Nov!BG35</f>
        <v>13</v>
      </c>
      <c r="BI15" s="49">
        <f>Nov!BH35</f>
        <v>13</v>
      </c>
      <c r="BJ15" s="49">
        <f>Nov!BI35</f>
        <v>0</v>
      </c>
      <c r="BK15" s="68">
        <f>Nov!BJ35</f>
        <v>13</v>
      </c>
      <c r="BL15" s="49">
        <f>Nov!BK35</f>
        <v>1</v>
      </c>
      <c r="BM15" s="49">
        <f>Nov!BL35</f>
        <v>1</v>
      </c>
      <c r="BN15" s="49">
        <f>Nov!BM35</f>
        <v>0</v>
      </c>
      <c r="BO15" s="49">
        <f>Nov!BN35</f>
        <v>1</v>
      </c>
    </row>
    <row r="16" spans="1:67" x14ac:dyDescent="0.2">
      <c r="A16" s="13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  <c r="Q16" s="33"/>
      <c r="S16" s="35"/>
      <c r="T16" s="35"/>
      <c r="U16" s="35"/>
      <c r="V16" s="35"/>
      <c r="W16" s="35"/>
      <c r="X16" s="35"/>
      <c r="Y16" s="35"/>
      <c r="Z16" s="35"/>
      <c r="AA16" s="35"/>
      <c r="AB16" s="65"/>
      <c r="AC16" s="33"/>
      <c r="AD16" s="132"/>
      <c r="AE16" s="35"/>
      <c r="AF16" s="35"/>
      <c r="AG16" s="35"/>
      <c r="AH16" s="35"/>
      <c r="AI16" s="35"/>
      <c r="AJ16" s="35"/>
      <c r="AK16" s="35"/>
      <c r="AL16" s="35"/>
      <c r="AM16" s="35"/>
      <c r="AN16" s="34"/>
      <c r="AO16" s="35"/>
      <c r="AP16" s="35"/>
      <c r="AQ16" s="35"/>
      <c r="AR16" s="35"/>
      <c r="AS16" s="80"/>
      <c r="AU16" s="35"/>
      <c r="AV16" s="35"/>
      <c r="AW16" s="80"/>
      <c r="BA16" s="61"/>
      <c r="BG16" s="61"/>
      <c r="BK16" s="61"/>
    </row>
    <row r="17" spans="1:67" x14ac:dyDescent="0.2">
      <c r="A17" s="131" t="s">
        <v>51</v>
      </c>
      <c r="B17" s="49"/>
      <c r="C17" s="49">
        <f>SUM(P17+AB17+AM17+AS17+AW17+BA17+BG17+BK17+BO17)</f>
        <v>548</v>
      </c>
      <c r="D17" s="70">
        <f>SUM(E17:O17)</f>
        <v>0</v>
      </c>
      <c r="E17" s="70">
        <f>Dec!E36</f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1">
        <f>Dec!P36</f>
        <v>0</v>
      </c>
      <c r="Q17" s="66"/>
      <c r="R17" s="49" t="s">
        <v>51</v>
      </c>
      <c r="S17" s="63">
        <f>SUM(T17:AA17)</f>
        <v>497</v>
      </c>
      <c r="T17" s="63">
        <f>Dec!R36</f>
        <v>298</v>
      </c>
      <c r="U17" s="63">
        <f>Dec!S36</f>
        <v>0</v>
      </c>
      <c r="V17" s="63">
        <f>Dec!T36</f>
        <v>43</v>
      </c>
      <c r="W17" s="63">
        <f>Dec!U36</f>
        <v>11</v>
      </c>
      <c r="X17" s="63">
        <f>Dec!V36</f>
        <v>0</v>
      </c>
      <c r="Y17" s="63">
        <f>Dec!W36</f>
        <v>145</v>
      </c>
      <c r="Z17" s="63">
        <f>Dec!X36</f>
        <v>0</v>
      </c>
      <c r="AA17" s="63">
        <f>Dec!Y36</f>
        <v>0</v>
      </c>
      <c r="AB17" s="64">
        <f>Dec!Z36</f>
        <v>497</v>
      </c>
      <c r="AC17" s="66"/>
      <c r="AD17" s="131" t="s">
        <v>51</v>
      </c>
      <c r="AE17" s="63">
        <f>Dec!AA36</f>
        <v>0</v>
      </c>
      <c r="AF17" s="63">
        <f>Dec!AB36</f>
        <v>0</v>
      </c>
      <c r="AG17" s="63">
        <f>Dec!AC36</f>
        <v>0</v>
      </c>
      <c r="AH17" s="63">
        <f>Dec!AD36</f>
        <v>0</v>
      </c>
      <c r="AI17" s="63">
        <f>Dec!AE36</f>
        <v>0</v>
      </c>
      <c r="AJ17" s="63">
        <f>Dec!AF36</f>
        <v>0</v>
      </c>
      <c r="AK17" s="63">
        <f>Dec!AG36</f>
        <v>0</v>
      </c>
      <c r="AL17" s="63">
        <f>Dec!AH36</f>
        <v>0</v>
      </c>
      <c r="AM17" s="63">
        <f>Dec!AI36</f>
        <v>0</v>
      </c>
      <c r="AN17" s="81">
        <f>Dec!AL36</f>
        <v>19</v>
      </c>
      <c r="AO17" s="63">
        <f>Dec!AM36</f>
        <v>1</v>
      </c>
      <c r="AP17" s="63">
        <f>Dec!AN36</f>
        <v>18</v>
      </c>
      <c r="AQ17" s="63">
        <f>Dec!AO36</f>
        <v>0</v>
      </c>
      <c r="AR17" s="63">
        <f>Dec!AP36</f>
        <v>0</v>
      </c>
      <c r="AS17" s="79">
        <f>Dec!AQ36</f>
        <v>19</v>
      </c>
      <c r="AT17" s="49">
        <f>Dec!AS36</f>
        <v>3</v>
      </c>
      <c r="AU17" s="63">
        <f>Dec!AT36</f>
        <v>3</v>
      </c>
      <c r="AV17" s="63">
        <f>Dec!AU36</f>
        <v>0</v>
      </c>
      <c r="AW17" s="79">
        <f>Dec!AV36</f>
        <v>3</v>
      </c>
      <c r="AX17" s="49">
        <f>Dec!AW36</f>
        <v>0</v>
      </c>
      <c r="AY17" s="49">
        <f>Dec!AX36</f>
        <v>0</v>
      </c>
      <c r="AZ17" s="49">
        <f>Dec!AY36</f>
        <v>0</v>
      </c>
      <c r="BA17" s="68">
        <f>Dec!AZ36</f>
        <v>0</v>
      </c>
      <c r="BB17" s="49">
        <f>Dec!BA36</f>
        <v>20</v>
      </c>
      <c r="BC17" s="49">
        <f>Dec!BB36</f>
        <v>0</v>
      </c>
      <c r="BD17" s="49">
        <f>Dec!BC36</f>
        <v>19</v>
      </c>
      <c r="BE17" s="49">
        <f>Dec!BD36</f>
        <v>0</v>
      </c>
      <c r="BF17" s="49">
        <f>Dec!BE36</f>
        <v>1</v>
      </c>
      <c r="BG17" s="68">
        <f>Dec!BF36</f>
        <v>20</v>
      </c>
      <c r="BH17" s="49">
        <f>Dec!BG36</f>
        <v>9</v>
      </c>
      <c r="BI17" s="49">
        <f>Dec!BH36</f>
        <v>9</v>
      </c>
      <c r="BJ17" s="49">
        <f>Dec!BI36</f>
        <v>0</v>
      </c>
      <c r="BK17" s="68">
        <f>Dec!BJ36</f>
        <v>9</v>
      </c>
      <c r="BL17" s="49">
        <f>Dec!BK36</f>
        <v>0</v>
      </c>
      <c r="BM17" s="49">
        <f>Dec!BL36</f>
        <v>0</v>
      </c>
      <c r="BN17" s="49">
        <f>Dec!BM36</f>
        <v>0</v>
      </c>
      <c r="BO17" s="49">
        <f>Dec!BN36</f>
        <v>0</v>
      </c>
    </row>
    <row r="18" spans="1:67" x14ac:dyDescent="0.2">
      <c r="A18" s="13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3"/>
      <c r="Q18" s="33"/>
      <c r="S18" s="35"/>
      <c r="T18" s="35"/>
      <c r="U18" s="35"/>
      <c r="V18" s="35"/>
      <c r="W18" s="35"/>
      <c r="X18" s="35"/>
      <c r="Y18" s="35"/>
      <c r="Z18" s="35"/>
      <c r="AA18" s="35"/>
      <c r="AB18" s="65"/>
      <c r="AC18" s="33"/>
      <c r="AD18" s="132"/>
      <c r="AE18" s="35"/>
      <c r="AF18" s="35"/>
      <c r="AG18" s="35"/>
      <c r="AH18" s="35"/>
      <c r="AI18" s="35"/>
      <c r="AJ18" s="35"/>
      <c r="AK18" s="35"/>
      <c r="AL18" s="35"/>
      <c r="AM18" s="35"/>
      <c r="AN18" s="34"/>
      <c r="AO18" s="35"/>
      <c r="AP18" s="35"/>
      <c r="AQ18" s="35"/>
      <c r="AR18" s="35"/>
      <c r="AS18" s="80"/>
      <c r="AU18" s="35"/>
      <c r="AV18" s="35"/>
      <c r="AW18" s="80"/>
      <c r="BA18" s="61"/>
      <c r="BG18" s="61"/>
      <c r="BK18" s="61"/>
    </row>
    <row r="19" spans="1:67" x14ac:dyDescent="0.2">
      <c r="A19" s="131" t="s">
        <v>52</v>
      </c>
      <c r="B19" s="49"/>
      <c r="C19" s="49">
        <f>SUM(P19+AB19+AM19+AS19+AW19+BA19+BG19+BK19+BO19)</f>
        <v>88</v>
      </c>
      <c r="D19" s="70">
        <f>SUM(E19:O19)</f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1">
        <f>Jan!P36</f>
        <v>0</v>
      </c>
      <c r="Q19" s="66"/>
      <c r="R19" s="49" t="s">
        <v>52</v>
      </c>
      <c r="S19" s="63">
        <f>SUM(T19:AA19)</f>
        <v>68</v>
      </c>
      <c r="T19" s="63">
        <f>Jan!R36</f>
        <v>50</v>
      </c>
      <c r="U19" s="63">
        <f>Jan!S36</f>
        <v>0</v>
      </c>
      <c r="V19" s="63">
        <f>Jan!T36</f>
        <v>6</v>
      </c>
      <c r="W19" s="63">
        <f>Jan!U36</f>
        <v>0</v>
      </c>
      <c r="X19" s="63">
        <f>Jan!V36</f>
        <v>1</v>
      </c>
      <c r="Y19" s="63">
        <f>Jan!W36</f>
        <v>9</v>
      </c>
      <c r="Z19" s="63">
        <f>Jan!X36</f>
        <v>0</v>
      </c>
      <c r="AA19" s="63">
        <f>Jan!Y36</f>
        <v>2</v>
      </c>
      <c r="AB19" s="64">
        <f>Jan!Z36</f>
        <v>68</v>
      </c>
      <c r="AC19" s="66"/>
      <c r="AD19" s="131" t="s">
        <v>52</v>
      </c>
      <c r="AE19" s="63">
        <f>Jan!AA36</f>
        <v>0</v>
      </c>
      <c r="AF19" s="63">
        <f>Jan!AB36</f>
        <v>0</v>
      </c>
      <c r="AG19" s="63">
        <f>Jan!AC36</f>
        <v>0</v>
      </c>
      <c r="AH19" s="63">
        <f>Jan!AD36</f>
        <v>0</v>
      </c>
      <c r="AI19" s="63">
        <f>Jan!AE36</f>
        <v>0</v>
      </c>
      <c r="AJ19" s="63">
        <f>Jan!AF36</f>
        <v>0</v>
      </c>
      <c r="AK19" s="63">
        <f>Jan!AG36</f>
        <v>0</v>
      </c>
      <c r="AL19" s="63">
        <f>Jan!AH36</f>
        <v>0</v>
      </c>
      <c r="AM19" s="63">
        <f>Jan!AI36</f>
        <v>0</v>
      </c>
      <c r="AN19" s="81">
        <f>Jan!AL36</f>
        <v>16</v>
      </c>
      <c r="AO19" s="63">
        <f>Jan!AM36</f>
        <v>0</v>
      </c>
      <c r="AP19" s="63">
        <f>Jan!AN36</f>
        <v>8</v>
      </c>
      <c r="AQ19" s="63">
        <f>Jan!AO36</f>
        <v>8</v>
      </c>
      <c r="AR19" s="63">
        <f>Jan!AP36</f>
        <v>0</v>
      </c>
      <c r="AS19" s="79">
        <f>Jan!AQ36</f>
        <v>16</v>
      </c>
      <c r="AT19" s="49">
        <f>Jan!AS36</f>
        <v>0</v>
      </c>
      <c r="AU19" s="63">
        <f>Jan!AT36</f>
        <v>0</v>
      </c>
      <c r="AV19" s="63">
        <f>Jan!AU36</f>
        <v>0</v>
      </c>
      <c r="AW19" s="79">
        <f>Jan!AV36</f>
        <v>0</v>
      </c>
      <c r="AX19" s="49">
        <f>Jan!AW36</f>
        <v>0</v>
      </c>
      <c r="AY19" s="49">
        <f>Jan!AX36</f>
        <v>0</v>
      </c>
      <c r="AZ19" s="49">
        <f>Jan!AY36</f>
        <v>0</v>
      </c>
      <c r="BA19" s="68">
        <f>Jan!AZ36</f>
        <v>0</v>
      </c>
      <c r="BB19" s="49">
        <f>Jan!BA36</f>
        <v>3</v>
      </c>
      <c r="BC19" s="49">
        <f>Jan!BB36</f>
        <v>0</v>
      </c>
      <c r="BD19" s="49">
        <f>Jan!BC36</f>
        <v>3</v>
      </c>
      <c r="BE19" s="49">
        <f>Jan!BD36</f>
        <v>0</v>
      </c>
      <c r="BF19" s="49">
        <f>Jan!BE36</f>
        <v>0</v>
      </c>
      <c r="BG19" s="68">
        <f>Jan!BF36</f>
        <v>3</v>
      </c>
      <c r="BH19" s="49">
        <f>Jan!BG36</f>
        <v>1</v>
      </c>
      <c r="BI19" s="49">
        <f>Jan!BH36</f>
        <v>1</v>
      </c>
      <c r="BJ19" s="49">
        <f>Jan!BI36</f>
        <v>0</v>
      </c>
      <c r="BK19" s="68">
        <f>Jan!BJ36</f>
        <v>1</v>
      </c>
      <c r="BL19" s="49">
        <f>Jan!BK36</f>
        <v>0</v>
      </c>
      <c r="BM19" s="49">
        <f>Jan!BL36</f>
        <v>0</v>
      </c>
      <c r="BN19" s="49">
        <f>Jan!BM36</f>
        <v>0</v>
      </c>
      <c r="BO19" s="49">
        <f>Jan!BN36</f>
        <v>0</v>
      </c>
    </row>
    <row r="20" spans="1:67" x14ac:dyDescent="0.2">
      <c r="A20" s="13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33"/>
      <c r="S20" s="35"/>
      <c r="T20" s="35"/>
      <c r="U20" s="35"/>
      <c r="V20" s="35"/>
      <c r="W20" s="35"/>
      <c r="X20" s="35"/>
      <c r="Y20" s="35"/>
      <c r="Z20" s="35"/>
      <c r="AA20" s="35"/>
      <c r="AB20" s="65"/>
      <c r="AC20" s="33"/>
      <c r="AD20" s="132"/>
      <c r="AE20" s="35"/>
      <c r="AF20" s="35"/>
      <c r="AG20" s="35"/>
      <c r="AH20" s="35"/>
      <c r="AI20" s="35"/>
      <c r="AJ20" s="35"/>
      <c r="AK20" s="35"/>
      <c r="AL20" s="35"/>
      <c r="AM20" s="35"/>
      <c r="AN20" s="34"/>
      <c r="AO20" s="35"/>
      <c r="AP20" s="35"/>
      <c r="AQ20" s="35"/>
      <c r="AR20" s="35"/>
      <c r="AS20" s="80"/>
      <c r="AU20" s="35"/>
      <c r="AV20" s="35"/>
      <c r="AW20" s="80"/>
      <c r="BA20" s="61"/>
      <c r="BG20" s="61"/>
      <c r="BK20" s="61"/>
    </row>
    <row r="21" spans="1:67" x14ac:dyDescent="0.2">
      <c r="A21" s="131" t="s">
        <v>53</v>
      </c>
      <c r="B21" s="49"/>
      <c r="C21" s="49">
        <f>SUM(P21+AB21+AM21+AS21+AW21+BA21+BG21+BK21+BO21)</f>
        <v>16</v>
      </c>
      <c r="D21" s="70">
        <f>SUM(E21:O21)</f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1">
        <f>Feb!P34</f>
        <v>0</v>
      </c>
      <c r="Q21" s="66"/>
      <c r="R21" s="49" t="s">
        <v>53</v>
      </c>
      <c r="S21" s="63">
        <f>SUM(T21:AA21)</f>
        <v>1</v>
      </c>
      <c r="T21" s="63">
        <f>Feb!R34</f>
        <v>1</v>
      </c>
      <c r="U21" s="63">
        <f>Feb!S34</f>
        <v>0</v>
      </c>
      <c r="V21" s="63">
        <f>Feb!T34</f>
        <v>0</v>
      </c>
      <c r="W21" s="63">
        <f>Feb!U34</f>
        <v>0</v>
      </c>
      <c r="X21" s="63">
        <f>Feb!V34</f>
        <v>0</v>
      </c>
      <c r="Y21" s="63">
        <f>Feb!W34</f>
        <v>0</v>
      </c>
      <c r="Z21" s="63">
        <f>Feb!X34</f>
        <v>0</v>
      </c>
      <c r="AA21" s="63">
        <f>Feb!Y34</f>
        <v>0</v>
      </c>
      <c r="AB21" s="64">
        <f>Feb!Z34</f>
        <v>1</v>
      </c>
      <c r="AC21" s="66"/>
      <c r="AD21" s="131" t="s">
        <v>53</v>
      </c>
      <c r="AE21" s="63">
        <f>Feb!AA34</f>
        <v>0</v>
      </c>
      <c r="AF21" s="63">
        <f>Feb!AB34</f>
        <v>0</v>
      </c>
      <c r="AG21" s="63">
        <f>Feb!AC34</f>
        <v>0</v>
      </c>
      <c r="AH21" s="63">
        <f>Feb!AD34</f>
        <v>0</v>
      </c>
      <c r="AI21" s="63">
        <f>Feb!AE34</f>
        <v>0</v>
      </c>
      <c r="AJ21" s="63">
        <f>Feb!AF34</f>
        <v>0</v>
      </c>
      <c r="AK21" s="63">
        <f>Feb!AG34</f>
        <v>0</v>
      </c>
      <c r="AL21" s="63">
        <f>Feb!AH34</f>
        <v>0</v>
      </c>
      <c r="AM21" s="63">
        <f>Feb!AI34</f>
        <v>0</v>
      </c>
      <c r="AN21" s="81">
        <f>Feb!AL34</f>
        <v>13</v>
      </c>
      <c r="AO21" s="63">
        <f>Feb!AM34</f>
        <v>1</v>
      </c>
      <c r="AP21" s="63">
        <f>Feb!AN34</f>
        <v>0</v>
      </c>
      <c r="AQ21" s="63">
        <f>Feb!AO34</f>
        <v>12</v>
      </c>
      <c r="AR21" s="63">
        <f>Feb!AP34</f>
        <v>0</v>
      </c>
      <c r="AS21" s="79">
        <f>Feb!AQ34</f>
        <v>13</v>
      </c>
      <c r="AT21" s="49">
        <f>Feb!AS34</f>
        <v>0</v>
      </c>
      <c r="AU21" s="63">
        <f>Feb!AT34</f>
        <v>0</v>
      </c>
      <c r="AV21" s="63">
        <f>Feb!AU34</f>
        <v>0</v>
      </c>
      <c r="AW21" s="79">
        <f>Feb!AV34</f>
        <v>0</v>
      </c>
      <c r="AX21" s="49">
        <f>Feb!AW34</f>
        <v>0</v>
      </c>
      <c r="AY21" s="49">
        <f>Feb!AX34</f>
        <v>0</v>
      </c>
      <c r="AZ21" s="49">
        <f>Feb!AY34</f>
        <v>0</v>
      </c>
      <c r="BA21" s="68">
        <f>Feb!AZ34</f>
        <v>0</v>
      </c>
      <c r="BB21" s="49">
        <f>Feb!BA34</f>
        <v>2</v>
      </c>
      <c r="BC21" s="49">
        <f>Feb!BB34</f>
        <v>1</v>
      </c>
      <c r="BD21" s="49">
        <f>Feb!BC34</f>
        <v>1</v>
      </c>
      <c r="BE21" s="49">
        <f>Feb!BD34</f>
        <v>0</v>
      </c>
      <c r="BF21" s="49">
        <f>Feb!BE34</f>
        <v>0</v>
      </c>
      <c r="BG21" s="68">
        <f>Feb!BF34</f>
        <v>2</v>
      </c>
      <c r="BH21" s="49">
        <f>Feb!BG34</f>
        <v>0</v>
      </c>
      <c r="BI21" s="49">
        <f>Feb!BH34</f>
        <v>0</v>
      </c>
      <c r="BJ21" s="49">
        <f>Feb!BM34</f>
        <v>0</v>
      </c>
      <c r="BK21" s="68">
        <f>Feb!BN34</f>
        <v>0</v>
      </c>
      <c r="BL21" s="49">
        <f>Feb!BK34</f>
        <v>0</v>
      </c>
      <c r="BM21" s="49">
        <f>Feb!BL34</f>
        <v>0</v>
      </c>
      <c r="BN21" s="49">
        <f>Feb!BM34</f>
        <v>0</v>
      </c>
      <c r="BO21" s="49">
        <f>Feb!BN34</f>
        <v>0</v>
      </c>
    </row>
    <row r="22" spans="1:67" x14ac:dyDescent="0.2">
      <c r="A22" s="13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  <c r="Q22" s="33"/>
      <c r="S22" s="35"/>
      <c r="T22" s="35"/>
      <c r="U22" s="35"/>
      <c r="V22" s="35"/>
      <c r="W22" s="35"/>
      <c r="X22" s="35"/>
      <c r="Y22" s="35"/>
      <c r="Z22" s="35"/>
      <c r="AA22" s="35"/>
      <c r="AB22" s="65"/>
      <c r="AC22" s="33"/>
      <c r="AD22" s="132"/>
      <c r="AE22" s="35"/>
      <c r="AF22" s="35"/>
      <c r="AG22" s="35"/>
      <c r="AH22" s="35"/>
      <c r="AI22" s="35"/>
      <c r="AJ22" s="35"/>
      <c r="AK22" s="35"/>
      <c r="AL22" s="35"/>
      <c r="AM22" s="35"/>
      <c r="AN22" s="34"/>
      <c r="AO22" s="35"/>
      <c r="AP22" s="35"/>
      <c r="AQ22" s="35"/>
      <c r="AR22" s="35"/>
      <c r="AS22" s="80"/>
      <c r="AU22" s="35"/>
      <c r="AV22" s="35"/>
      <c r="AW22" s="80"/>
      <c r="BA22" s="61"/>
      <c r="BG22" s="61"/>
      <c r="BK22" s="61"/>
    </row>
    <row r="23" spans="1:67" x14ac:dyDescent="0.2">
      <c r="A23" s="131" t="s">
        <v>54</v>
      </c>
      <c r="B23" s="49"/>
      <c r="C23" s="49">
        <f>SUM(P23+AB23+AM23+AS23+AW23+BA23+BG23+BK23+BO23)</f>
        <v>3</v>
      </c>
      <c r="D23" s="70">
        <f>SUM(E23:O23)</f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1">
        <f>March!P36</f>
        <v>0</v>
      </c>
      <c r="Q23" s="66"/>
      <c r="R23" s="49" t="s">
        <v>54</v>
      </c>
      <c r="S23" s="63">
        <f>SUM(T23:AA23)</f>
        <v>0</v>
      </c>
      <c r="T23" s="63">
        <f>March!R36</f>
        <v>0</v>
      </c>
      <c r="U23" s="63">
        <f>March!S36</f>
        <v>0</v>
      </c>
      <c r="V23" s="63">
        <f>March!T36</f>
        <v>0</v>
      </c>
      <c r="W23" s="63">
        <f>March!U36</f>
        <v>0</v>
      </c>
      <c r="X23" s="63">
        <f>March!V36</f>
        <v>0</v>
      </c>
      <c r="Y23" s="63">
        <f>March!W36</f>
        <v>0</v>
      </c>
      <c r="Z23" s="63">
        <f>March!X36</f>
        <v>0</v>
      </c>
      <c r="AA23" s="63">
        <f>March!Y36</f>
        <v>0</v>
      </c>
      <c r="AB23" s="64">
        <f>March!Z36</f>
        <v>0</v>
      </c>
      <c r="AC23" s="66"/>
      <c r="AD23" s="131" t="s">
        <v>54</v>
      </c>
      <c r="AE23" s="63">
        <f>March!AA36</f>
        <v>0</v>
      </c>
      <c r="AF23" s="63">
        <f>March!AB36</f>
        <v>0</v>
      </c>
      <c r="AG23" s="63">
        <f>March!AC36</f>
        <v>0</v>
      </c>
      <c r="AH23" s="63">
        <f>March!AD36</f>
        <v>0</v>
      </c>
      <c r="AI23" s="63">
        <f>March!AE36</f>
        <v>0</v>
      </c>
      <c r="AJ23" s="63">
        <f>March!AF36</f>
        <v>0</v>
      </c>
      <c r="AK23" s="63">
        <f>March!AG36</f>
        <v>0</v>
      </c>
      <c r="AL23" s="63">
        <f>March!AH36</f>
        <v>0</v>
      </c>
      <c r="AM23" s="63">
        <f>March!AI36</f>
        <v>0</v>
      </c>
      <c r="AN23" s="81">
        <f>March!AL36</f>
        <v>3</v>
      </c>
      <c r="AO23" s="63">
        <f>March!AM36</f>
        <v>0</v>
      </c>
      <c r="AP23" s="63">
        <f>March!AN36</f>
        <v>0</v>
      </c>
      <c r="AQ23" s="63">
        <f>March!AO36</f>
        <v>3</v>
      </c>
      <c r="AR23" s="63">
        <f>March!AP36</f>
        <v>0</v>
      </c>
      <c r="AS23" s="79">
        <f>March!AQ36</f>
        <v>3</v>
      </c>
      <c r="AT23" s="49">
        <f>March!AS36</f>
        <v>0</v>
      </c>
      <c r="AU23" s="63">
        <f>March!AT36</f>
        <v>0</v>
      </c>
      <c r="AV23" s="63">
        <f>March!AU36</f>
        <v>0</v>
      </c>
      <c r="AW23" s="79">
        <f>March!AV36</f>
        <v>0</v>
      </c>
      <c r="AX23" s="49">
        <f>March!AW36</f>
        <v>0</v>
      </c>
      <c r="AY23" s="49">
        <f>March!AX36</f>
        <v>0</v>
      </c>
      <c r="AZ23" s="49">
        <f>March!AY36</f>
        <v>0</v>
      </c>
      <c r="BA23" s="68">
        <f>March!AZ36</f>
        <v>0</v>
      </c>
      <c r="BB23" s="49">
        <f>March!BA36</f>
        <v>0</v>
      </c>
      <c r="BC23" s="49">
        <f>March!BB36</f>
        <v>0</v>
      </c>
      <c r="BD23" s="49">
        <f>March!BC36</f>
        <v>0</v>
      </c>
      <c r="BE23" s="49">
        <f>March!BD36</f>
        <v>0</v>
      </c>
      <c r="BF23" s="49">
        <f>March!BE36</f>
        <v>0</v>
      </c>
      <c r="BG23" s="68">
        <f>March!BF36</f>
        <v>0</v>
      </c>
      <c r="BH23" s="49">
        <f>March!BG36</f>
        <v>0</v>
      </c>
      <c r="BI23" s="49">
        <f>March!BH36</f>
        <v>0</v>
      </c>
      <c r="BJ23" s="49">
        <f>March!BI36</f>
        <v>0</v>
      </c>
      <c r="BK23" s="68">
        <f>March!BJ36</f>
        <v>0</v>
      </c>
      <c r="BL23" s="49">
        <f>March!BK36</f>
        <v>0</v>
      </c>
      <c r="BM23" s="49">
        <f>March!BL36</f>
        <v>0</v>
      </c>
      <c r="BN23" s="49">
        <f>March!BM36</f>
        <v>0</v>
      </c>
      <c r="BO23" s="49">
        <f>March!BN36</f>
        <v>0</v>
      </c>
    </row>
    <row r="24" spans="1:67" x14ac:dyDescent="0.2">
      <c r="A24" s="13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33"/>
      <c r="S24" s="35"/>
      <c r="T24" s="35"/>
      <c r="U24" s="35"/>
      <c r="V24" s="35"/>
      <c r="W24" s="35"/>
      <c r="X24" s="35"/>
      <c r="Y24" s="35"/>
      <c r="Z24" s="35"/>
      <c r="AA24" s="35"/>
      <c r="AB24" s="65"/>
      <c r="AC24" s="33"/>
      <c r="AD24" s="132"/>
      <c r="AE24" s="35"/>
      <c r="AF24" s="35"/>
      <c r="AG24" s="35"/>
      <c r="AH24" s="35"/>
      <c r="AI24" s="35"/>
      <c r="AJ24" s="35"/>
      <c r="AK24" s="35"/>
      <c r="AL24" s="35"/>
      <c r="AM24" s="35"/>
      <c r="AN24" s="34"/>
      <c r="AO24" s="35"/>
      <c r="AP24" s="35"/>
      <c r="AQ24" s="35"/>
      <c r="AR24" s="35"/>
      <c r="AS24" s="80"/>
      <c r="AU24" s="35"/>
      <c r="AV24" s="35"/>
      <c r="AW24" s="80"/>
      <c r="BA24" s="61"/>
      <c r="BG24" s="61"/>
      <c r="BK24" s="61"/>
    </row>
    <row r="25" spans="1:67" x14ac:dyDescent="0.2">
      <c r="A25" s="131" t="s">
        <v>55</v>
      </c>
      <c r="B25" s="49"/>
      <c r="C25" s="49">
        <f>SUM(P25+AB25+AM25+AS25+AW25+BA25+BG25+BK25+BO25)</f>
        <v>12</v>
      </c>
      <c r="D25" s="70">
        <f>SUM(E25:O25)</f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1">
        <f>April!P35</f>
        <v>0</v>
      </c>
      <c r="Q25" s="66"/>
      <c r="R25" s="49" t="s">
        <v>55</v>
      </c>
      <c r="S25" s="63">
        <f>SUM(T25:AA25)</f>
        <v>0</v>
      </c>
      <c r="T25" s="63">
        <f>April!R35</f>
        <v>0</v>
      </c>
      <c r="U25" s="63">
        <f>April!S35</f>
        <v>0</v>
      </c>
      <c r="V25" s="63">
        <f>April!T35</f>
        <v>0</v>
      </c>
      <c r="W25" s="63">
        <f>April!U35</f>
        <v>0</v>
      </c>
      <c r="X25" s="63">
        <f>April!V35</f>
        <v>0</v>
      </c>
      <c r="Y25" s="63">
        <f>April!W35</f>
        <v>0</v>
      </c>
      <c r="Z25" s="63">
        <f>April!X35</f>
        <v>0</v>
      </c>
      <c r="AA25" s="63">
        <f>April!Y35</f>
        <v>0</v>
      </c>
      <c r="AB25" s="64">
        <f>April!Z35</f>
        <v>0</v>
      </c>
      <c r="AC25" s="66"/>
      <c r="AD25" s="131" t="s">
        <v>55</v>
      </c>
      <c r="AE25" s="63">
        <f>April!AA35</f>
        <v>0</v>
      </c>
      <c r="AF25" s="63">
        <f>April!AB35</f>
        <v>0</v>
      </c>
      <c r="AG25" s="63">
        <f>April!AC35</f>
        <v>0</v>
      </c>
      <c r="AH25" s="63">
        <f>April!AD35</f>
        <v>0</v>
      </c>
      <c r="AI25" s="63">
        <f>April!AE35</f>
        <v>0</v>
      </c>
      <c r="AJ25" s="63">
        <f>April!AF35</f>
        <v>0</v>
      </c>
      <c r="AK25" s="63">
        <f>April!AG35</f>
        <v>0</v>
      </c>
      <c r="AL25" s="63">
        <f>April!AH35</f>
        <v>0</v>
      </c>
      <c r="AM25" s="63">
        <f>April!AI35</f>
        <v>0</v>
      </c>
      <c r="AN25" s="81">
        <f>April!AL35</f>
        <v>12</v>
      </c>
      <c r="AO25" s="63">
        <f>April!AM35</f>
        <v>12</v>
      </c>
      <c r="AP25" s="63">
        <f>April!AN35</f>
        <v>0</v>
      </c>
      <c r="AQ25" s="63">
        <f>April!AO35</f>
        <v>0</v>
      </c>
      <c r="AR25" s="63">
        <f>April!AP35</f>
        <v>0</v>
      </c>
      <c r="AS25" s="79">
        <f>April!AQ35</f>
        <v>12</v>
      </c>
      <c r="AT25" s="49">
        <f>April!AS35</f>
        <v>0</v>
      </c>
      <c r="AU25" s="63">
        <f>April!AT35</f>
        <v>0</v>
      </c>
      <c r="AV25" s="63">
        <f>April!AU35</f>
        <v>0</v>
      </c>
      <c r="AW25" s="79">
        <f>April!AV35</f>
        <v>0</v>
      </c>
      <c r="AX25" s="49">
        <f>April!AW35</f>
        <v>0</v>
      </c>
      <c r="AY25" s="49">
        <f>April!AX35</f>
        <v>0</v>
      </c>
      <c r="AZ25" s="49">
        <f>April!AY35</f>
        <v>0</v>
      </c>
      <c r="BA25" s="68">
        <f>April!AZ35</f>
        <v>0</v>
      </c>
      <c r="BB25" s="49">
        <f>April!BA35</f>
        <v>0</v>
      </c>
      <c r="BC25" s="49">
        <f>April!BB35</f>
        <v>0</v>
      </c>
      <c r="BD25" s="49">
        <f>April!BC35</f>
        <v>0</v>
      </c>
      <c r="BE25" s="49">
        <f>April!BD35</f>
        <v>0</v>
      </c>
      <c r="BF25" s="49">
        <f>April!BE35</f>
        <v>0</v>
      </c>
      <c r="BG25" s="68">
        <f>April!BF35</f>
        <v>0</v>
      </c>
      <c r="BH25" s="49">
        <f>April!BG34</f>
        <v>0</v>
      </c>
      <c r="BI25" s="49">
        <f>April!BH35</f>
        <v>0</v>
      </c>
      <c r="BJ25" s="49">
        <f>April!BI34</f>
        <v>0</v>
      </c>
      <c r="BK25" s="68">
        <f>April!BJ34</f>
        <v>0</v>
      </c>
      <c r="BL25" s="49">
        <f>April!BK34</f>
        <v>0</v>
      </c>
      <c r="BM25" s="49">
        <f>April!BL35</f>
        <v>0</v>
      </c>
      <c r="BN25" s="49">
        <f>April!BM34</f>
        <v>0</v>
      </c>
      <c r="BO25" s="49">
        <f>April!BN34</f>
        <v>0</v>
      </c>
    </row>
    <row r="26" spans="1:67" x14ac:dyDescent="0.2">
      <c r="A26" s="13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  <c r="Q26" s="33"/>
      <c r="S26" s="35"/>
      <c r="T26" s="35"/>
      <c r="U26" s="35"/>
      <c r="V26" s="35"/>
      <c r="W26" s="35"/>
      <c r="X26" s="35"/>
      <c r="Y26" s="35"/>
      <c r="Z26" s="35"/>
      <c r="AA26" s="35"/>
      <c r="AB26" s="65"/>
      <c r="AC26" s="33"/>
      <c r="AD26" s="132"/>
      <c r="AE26" s="35"/>
      <c r="AF26" s="35"/>
      <c r="AG26" s="35"/>
      <c r="AH26" s="35"/>
      <c r="AI26" s="35"/>
      <c r="AJ26" s="35"/>
      <c r="AK26" s="35"/>
      <c r="AL26" s="35"/>
      <c r="AM26" s="35"/>
      <c r="AN26" s="34"/>
      <c r="AO26" s="35"/>
      <c r="AP26" s="35"/>
      <c r="AQ26" s="35"/>
      <c r="AR26" s="35"/>
      <c r="AS26" s="80"/>
      <c r="AU26" s="35"/>
      <c r="AV26" s="35"/>
      <c r="AW26" s="80"/>
      <c r="BA26" s="61"/>
      <c r="BG26" s="61"/>
      <c r="BK26" s="61"/>
    </row>
    <row r="27" spans="1:67" x14ac:dyDescent="0.2">
      <c r="A27" s="133" t="s">
        <v>56</v>
      </c>
      <c r="B27" s="49"/>
      <c r="C27" s="49">
        <f>SUM(P27+AB27+AM27+AS27+AW27+BA27+BG27+BK27+BO27)</f>
        <v>0</v>
      </c>
      <c r="D27" s="70">
        <f>SUM(E27:O27)</f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1">
        <f>May!P36</f>
        <v>0</v>
      </c>
      <c r="Q27" s="66"/>
      <c r="R27" s="49" t="s">
        <v>56</v>
      </c>
      <c r="S27" s="63">
        <f>SUM(T27:AA27)</f>
        <v>0</v>
      </c>
      <c r="T27" s="63">
        <v>0</v>
      </c>
      <c r="U27" s="63">
        <f>May!T36</f>
        <v>0</v>
      </c>
      <c r="V27" s="63">
        <f>May!U36</f>
        <v>0</v>
      </c>
      <c r="W27" s="63">
        <f>May!V36</f>
        <v>0</v>
      </c>
      <c r="X27" s="63">
        <f>May!W36</f>
        <v>0</v>
      </c>
      <c r="Y27" s="63">
        <f>May!X36</f>
        <v>0</v>
      </c>
      <c r="Z27" s="63">
        <f>May!Y36</f>
        <v>0</v>
      </c>
      <c r="AA27" s="63">
        <f>May!Z36</f>
        <v>0</v>
      </c>
      <c r="AB27" s="64">
        <f>May!AA36</f>
        <v>0</v>
      </c>
      <c r="AC27" s="66"/>
      <c r="AD27" s="133" t="s">
        <v>56</v>
      </c>
      <c r="AE27" s="63">
        <f>May!AC36</f>
        <v>0</v>
      </c>
      <c r="AF27" s="63">
        <f>May!AD36</f>
        <v>0</v>
      </c>
      <c r="AG27" s="63">
        <f>May!AE36</f>
        <v>0</v>
      </c>
      <c r="AH27" s="63">
        <f>May!AF36</f>
        <v>0</v>
      </c>
      <c r="AI27" s="63">
        <f>May!AG36</f>
        <v>0</v>
      </c>
      <c r="AJ27" s="63">
        <f>May!AH36</f>
        <v>0</v>
      </c>
      <c r="AK27" s="63">
        <f>May!AI36</f>
        <v>0</v>
      </c>
      <c r="AL27" s="63">
        <f>May!AJ36</f>
        <v>0</v>
      </c>
      <c r="AM27" s="63">
        <f>May!AK36</f>
        <v>0</v>
      </c>
      <c r="AN27" s="81">
        <f>May!AM36</f>
        <v>0</v>
      </c>
      <c r="AO27" s="63">
        <f>May!AN36</f>
        <v>0</v>
      </c>
      <c r="AP27" s="63">
        <f>May!AO36</f>
        <v>0</v>
      </c>
      <c r="AQ27" s="63">
        <f>May!AP36</f>
        <v>0</v>
      </c>
      <c r="AR27" s="63">
        <f>May!AQ36</f>
        <v>0</v>
      </c>
      <c r="AS27" s="79">
        <f>May!AR36</f>
        <v>0</v>
      </c>
      <c r="AT27" s="49">
        <f>May!AT36</f>
        <v>0</v>
      </c>
      <c r="AU27" s="63">
        <f>May!AU36</f>
        <v>0</v>
      </c>
      <c r="AV27" s="63">
        <f>May!AV36</f>
        <v>0</v>
      </c>
      <c r="AW27" s="79">
        <f>May!AW36</f>
        <v>0</v>
      </c>
      <c r="AX27" s="49">
        <f>May!AY36</f>
        <v>0</v>
      </c>
      <c r="AY27" s="49">
        <f>May!AZ36</f>
        <v>0</v>
      </c>
      <c r="AZ27" s="49">
        <f>May!BA36</f>
        <v>0</v>
      </c>
      <c r="BA27" s="68">
        <f>May!BB36</f>
        <v>0</v>
      </c>
      <c r="BB27" s="49">
        <f>May!BC36</f>
        <v>0</v>
      </c>
      <c r="BC27" s="49">
        <f>May!BD36</f>
        <v>0</v>
      </c>
      <c r="BD27" s="49">
        <f>May!BE36</f>
        <v>0</v>
      </c>
      <c r="BE27" s="49">
        <f>May!BF36</f>
        <v>0</v>
      </c>
      <c r="BF27" s="49">
        <f>May!BG36</f>
        <v>0</v>
      </c>
      <c r="BG27" s="68">
        <f>May!BH36</f>
        <v>0</v>
      </c>
      <c r="BH27" s="49">
        <f>May!BI36</f>
        <v>0</v>
      </c>
      <c r="BI27" s="49">
        <f>May!BJ36</f>
        <v>0</v>
      </c>
      <c r="BJ27" s="49">
        <f>May!BK36</f>
        <v>0</v>
      </c>
      <c r="BK27" s="68">
        <f>May!BL36</f>
        <v>0</v>
      </c>
      <c r="BL27" s="49">
        <f>May!BM36</f>
        <v>0</v>
      </c>
      <c r="BM27" s="49">
        <f>May!BN36</f>
        <v>0</v>
      </c>
      <c r="BN27" s="49">
        <f>May!BO36</f>
        <v>0</v>
      </c>
      <c r="BO27" s="49">
        <f>May!BP36</f>
        <v>0</v>
      </c>
    </row>
    <row r="28" spans="1:67" x14ac:dyDescent="0.2">
      <c r="T28" s="35"/>
      <c r="U28" s="35"/>
      <c r="V28" s="35"/>
      <c r="W28" s="35"/>
      <c r="X28" s="35"/>
      <c r="Y28" s="35"/>
      <c r="Z28" s="35"/>
      <c r="AA28" s="35"/>
      <c r="AB28" s="35"/>
      <c r="AC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67" x14ac:dyDescent="0.2">
      <c r="T29" s="35"/>
      <c r="U29" s="35"/>
      <c r="V29" s="35"/>
      <c r="W29" s="35"/>
      <c r="X29" s="35"/>
      <c r="Y29" s="35"/>
      <c r="Z29" s="35"/>
      <c r="AA29" s="35"/>
      <c r="AB29" s="35"/>
      <c r="AC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67" x14ac:dyDescent="0.2">
      <c r="A30" t="s">
        <v>68</v>
      </c>
      <c r="B30">
        <f t="shared" ref="B30:N30" si="0">SUM(B4:B27)</f>
        <v>0</v>
      </c>
      <c r="C30">
        <f>SUM(C4:C27)</f>
        <v>30255</v>
      </c>
      <c r="D30">
        <f>SUM(D4:D27)</f>
        <v>27195</v>
      </c>
      <c r="E30">
        <f>SUM(E4:E27)</f>
        <v>16308</v>
      </c>
      <c r="F30">
        <f>SUM(F4:F27)</f>
        <v>4493</v>
      </c>
      <c r="G30">
        <f t="shared" si="0"/>
        <v>401</v>
      </c>
      <c r="H30">
        <f t="shared" si="0"/>
        <v>401</v>
      </c>
      <c r="I30">
        <f t="shared" si="0"/>
        <v>404</v>
      </c>
      <c r="J30">
        <f t="shared" si="0"/>
        <v>401</v>
      </c>
      <c r="K30">
        <f>SUM(K4:K27)</f>
        <v>950</v>
      </c>
      <c r="L30">
        <f t="shared" si="0"/>
        <v>1000</v>
      </c>
      <c r="M30">
        <f t="shared" si="0"/>
        <v>950</v>
      </c>
      <c r="N30">
        <f t="shared" si="0"/>
        <v>950</v>
      </c>
      <c r="O30">
        <f>SUM(O5:O27)</f>
        <v>937</v>
      </c>
      <c r="P30">
        <f>SUM(P4:P27)</f>
        <v>27195</v>
      </c>
      <c r="S30">
        <f t="shared" ref="S30:AJ30" si="1">SUM(S5:S27)</f>
        <v>2783</v>
      </c>
      <c r="T30">
        <f t="shared" si="1"/>
        <v>1629</v>
      </c>
      <c r="U30">
        <f>SUM(U5:U27)</f>
        <v>54</v>
      </c>
      <c r="V30">
        <f t="shared" si="1"/>
        <v>235</v>
      </c>
      <c r="W30">
        <f>SUM(W5:W27)</f>
        <v>103</v>
      </c>
      <c r="X30">
        <f>SUM(X5:X27)</f>
        <v>1</v>
      </c>
      <c r="Y30">
        <f t="shared" si="1"/>
        <v>756</v>
      </c>
      <c r="Z30">
        <f t="shared" si="1"/>
        <v>1</v>
      </c>
      <c r="AA30">
        <f t="shared" si="1"/>
        <v>4</v>
      </c>
      <c r="AB30">
        <f>SUM(AB5:AB27)</f>
        <v>2783</v>
      </c>
      <c r="AE30" s="35">
        <f t="shared" si="1"/>
        <v>92</v>
      </c>
      <c r="AF30" s="35">
        <f t="shared" si="1"/>
        <v>0</v>
      </c>
      <c r="AG30" s="35">
        <f t="shared" si="1"/>
        <v>30</v>
      </c>
      <c r="AH30" s="35">
        <f t="shared" si="1"/>
        <v>3</v>
      </c>
      <c r="AI30" s="35">
        <f t="shared" si="1"/>
        <v>16</v>
      </c>
      <c r="AJ30" s="35">
        <f t="shared" si="1"/>
        <v>7</v>
      </c>
      <c r="AK30" s="35">
        <f>SUM(AK5:AK27)</f>
        <v>36</v>
      </c>
      <c r="AL30" s="35">
        <f>SUM(AL5:AL27)</f>
        <v>0</v>
      </c>
      <c r="AM30" s="35">
        <f>SUM(AM5:AM27)</f>
        <v>92</v>
      </c>
      <c r="AN30">
        <f>SUM(AN5:AN27)</f>
        <v>78</v>
      </c>
      <c r="AO30">
        <f t="shared" ref="AO30:BN30" si="2">SUM(AO5:AO27)</f>
        <v>15</v>
      </c>
      <c r="AP30">
        <f t="shared" si="2"/>
        <v>26</v>
      </c>
      <c r="AQ30">
        <f t="shared" si="2"/>
        <v>37</v>
      </c>
      <c r="AR30">
        <f t="shared" si="2"/>
        <v>0</v>
      </c>
      <c r="AS30">
        <f>SUM(AS5:AS27)</f>
        <v>78</v>
      </c>
      <c r="AT30">
        <f t="shared" si="2"/>
        <v>15</v>
      </c>
      <c r="AU30">
        <f t="shared" si="2"/>
        <v>15</v>
      </c>
      <c r="AV30">
        <f t="shared" si="2"/>
        <v>0</v>
      </c>
      <c r="AW30">
        <f>SUM(AW5:AW27)</f>
        <v>15</v>
      </c>
      <c r="AX30">
        <f t="shared" si="2"/>
        <v>5</v>
      </c>
      <c r="AY30">
        <f t="shared" si="2"/>
        <v>5</v>
      </c>
      <c r="AZ30">
        <f t="shared" si="2"/>
        <v>0</v>
      </c>
      <c r="BA30">
        <f t="shared" si="2"/>
        <v>5</v>
      </c>
      <c r="BB30">
        <f>SUM(BB5:BB27)</f>
        <v>38</v>
      </c>
      <c r="BC30">
        <f t="shared" si="2"/>
        <v>1</v>
      </c>
      <c r="BD30">
        <f>SUM(BD5:BD27)</f>
        <v>36</v>
      </c>
      <c r="BE30">
        <f t="shared" si="2"/>
        <v>0</v>
      </c>
      <c r="BF30">
        <f t="shared" si="2"/>
        <v>1</v>
      </c>
      <c r="BG30">
        <f>SUM(BG5:BG27)</f>
        <v>38</v>
      </c>
      <c r="BH30">
        <f>SUM(BH5:BH27)</f>
        <v>48</v>
      </c>
      <c r="BI30">
        <f>SUM(BI5:BI27)</f>
        <v>48</v>
      </c>
      <c r="BJ30">
        <f t="shared" si="2"/>
        <v>0</v>
      </c>
      <c r="BK30">
        <f>SUM(BK5:BK27)</f>
        <v>48</v>
      </c>
      <c r="BL30">
        <f t="shared" si="2"/>
        <v>1</v>
      </c>
      <c r="BM30">
        <f>SUM(BM5:BM27)</f>
        <v>1</v>
      </c>
      <c r="BN30">
        <f t="shared" si="2"/>
        <v>0</v>
      </c>
      <c r="BO30">
        <f>SUM(BO5:BO27)</f>
        <v>1</v>
      </c>
    </row>
    <row r="31" spans="1:67" x14ac:dyDescent="0.2">
      <c r="J31" s="128" t="s">
        <v>18</v>
      </c>
      <c r="L31" s="128"/>
      <c r="M31" s="128"/>
      <c r="N31" s="128"/>
      <c r="O31" s="128">
        <f>SUM(G30+H30+I30+J30)</f>
        <v>1607</v>
      </c>
    </row>
    <row r="32" spans="1:67" x14ac:dyDescent="0.2">
      <c r="J32" s="128" t="s">
        <v>69</v>
      </c>
      <c r="L32" s="128"/>
      <c r="M32" s="128"/>
      <c r="N32" s="128"/>
      <c r="O32" s="128">
        <f>SUM(K30:N30)</f>
        <v>3850</v>
      </c>
    </row>
    <row r="33" spans="10:15" x14ac:dyDescent="0.2">
      <c r="J33" s="128" t="s">
        <v>72</v>
      </c>
      <c r="L33" s="128"/>
      <c r="M33" s="128"/>
      <c r="O33" s="127">
        <f>SUM(E30)</f>
        <v>16308</v>
      </c>
    </row>
    <row r="34" spans="10:15" x14ac:dyDescent="0.2">
      <c r="J34" s="128" t="s">
        <v>80</v>
      </c>
      <c r="O34" s="128">
        <f>SUM(E30+G30+H30+I30+J30+K30+L30+M30+N30)</f>
        <v>21765</v>
      </c>
    </row>
    <row r="35" spans="10:15" x14ac:dyDescent="0.2">
      <c r="J35" s="128" t="s">
        <v>81</v>
      </c>
      <c r="L35" s="128"/>
      <c r="M35" s="128"/>
      <c r="N35" s="128"/>
      <c r="O35" s="128">
        <f>SUM(E30+F30+G30+H30+I30+J30+K30+L30+M30+N30+O30)</f>
        <v>27195</v>
      </c>
    </row>
  </sheetData>
  <mergeCells count="15">
    <mergeCell ref="B1:C1"/>
    <mergeCell ref="BL1:BO1"/>
    <mergeCell ref="AF3:AG3"/>
    <mergeCell ref="AJ3:AK3"/>
    <mergeCell ref="AP3:AQ3"/>
    <mergeCell ref="AT1:AW1"/>
    <mergeCell ref="AX1:BA1"/>
    <mergeCell ref="BB1:BG1"/>
    <mergeCell ref="BH1:BK1"/>
    <mergeCell ref="V3:X3"/>
    <mergeCell ref="D1:P1"/>
    <mergeCell ref="S1:AB1"/>
    <mergeCell ref="AE1:AM1"/>
    <mergeCell ref="T3:U3"/>
    <mergeCell ref="AN1:AS1"/>
  </mergeCells>
  <phoneticPr fontId="2" type="noConversion"/>
  <pageMargins left="0.25" right="0.25" top="0.25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topLeftCell="AU1" zoomScale="75" workbookViewId="0">
      <selection activeCell="V12" sqref="V12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61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115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92"/>
      <c r="BB4" s="14"/>
      <c r="BC4" s="14"/>
      <c r="BD4" s="14"/>
      <c r="BE4" s="8"/>
      <c r="BF4" s="103"/>
      <c r="BG4" s="92"/>
      <c r="BH4" s="5"/>
      <c r="BI4" s="8"/>
      <c r="BJ4" s="84"/>
      <c r="BK4" s="101"/>
      <c r="BL4" s="1"/>
      <c r="BM4" s="1"/>
      <c r="BN4" s="116"/>
      <c r="BO4" s="1"/>
    </row>
    <row r="5" spans="1:67" x14ac:dyDescent="0.2">
      <c r="A5" s="18">
        <v>40940</v>
      </c>
      <c r="B5">
        <f t="shared" ref="B5:B33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40940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40940</v>
      </c>
      <c r="AS5" s="86">
        <f>SUM(AT5:AU5)</f>
        <v>0</v>
      </c>
      <c r="AT5" s="47"/>
      <c r="AU5" s="47"/>
      <c r="AV5" s="97">
        <f>SUM(AT5:AU5)</f>
        <v>0</v>
      </c>
      <c r="AW5" s="86">
        <f>SUM(AX5:AY5)</f>
        <v>0</v>
      </c>
      <c r="AX5" s="47"/>
      <c r="AY5" s="47"/>
      <c r="AZ5" s="97">
        <f>SUM(AW5:AY5)</f>
        <v>0</v>
      </c>
      <c r="BA5" s="94">
        <f>SUM(BB5:BE5)</f>
        <v>0</v>
      </c>
      <c r="BB5" s="124"/>
      <c r="BC5" s="47"/>
      <c r="BD5" s="47"/>
      <c r="BE5" s="47"/>
      <c r="BF5" s="97">
        <f>SUM(BB5:BE5)</f>
        <v>0</v>
      </c>
      <c r="BG5" s="93">
        <f>SUM(BH5:BI5)</f>
        <v>0</v>
      </c>
      <c r="BH5" s="124"/>
      <c r="BI5" s="47"/>
      <c r="BJ5" s="97">
        <f>SUM(BH5:BI5)</f>
        <v>0</v>
      </c>
      <c r="BK5" s="93">
        <f>SUM(BL5:BM5)</f>
        <v>0</v>
      </c>
      <c r="BL5" s="124"/>
      <c r="BM5" s="47"/>
      <c r="BN5" s="117">
        <f>SUM(BL5:BM5)</f>
        <v>0</v>
      </c>
      <c r="BO5" s="104" t="s">
        <v>194</v>
      </c>
    </row>
    <row r="6" spans="1:67" ht="15" customHeight="1" x14ac:dyDescent="0.2">
      <c r="A6" s="18">
        <v>40941</v>
      </c>
      <c r="B6">
        <f t="shared" si="0"/>
        <v>0</v>
      </c>
      <c r="C6">
        <f>SUM(C5+B6)</f>
        <v>0</v>
      </c>
      <c r="D6" s="86">
        <f t="shared" ref="D6:D33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1" si="2">SUM(P5+D6)</f>
        <v>0</v>
      </c>
      <c r="Q6" s="94">
        <f t="shared" ref="Q6:Q31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0" si="4">SUM(Z5+Q6)</f>
        <v>0</v>
      </c>
      <c r="AA6" s="86">
        <f t="shared" ref="AA6:AA33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40941</v>
      </c>
      <c r="AL6" s="86">
        <f t="shared" ref="AL6:AL33" si="6">SUM(AM6:AP6)</f>
        <v>0</v>
      </c>
      <c r="AM6" s="47"/>
      <c r="AN6" s="47"/>
      <c r="AO6" s="47"/>
      <c r="AP6" s="47"/>
      <c r="AQ6" s="97">
        <f>SUM(AQ5+AL6)</f>
        <v>0</v>
      </c>
      <c r="AR6" s="18">
        <v>40941</v>
      </c>
      <c r="AS6" s="86">
        <f t="shared" ref="AS6:AS33" si="7">SUM(AT6:AU6)</f>
        <v>0</v>
      </c>
      <c r="AT6" s="47"/>
      <c r="AU6" s="47"/>
      <c r="AV6" s="97">
        <f>SUM(AS6+AV5)</f>
        <v>0</v>
      </c>
      <c r="AW6" s="86">
        <f t="shared" ref="AW6:AW33" si="8">SUM(AX6:AY6)</f>
        <v>0</v>
      </c>
      <c r="AX6" s="47"/>
      <c r="AY6" s="47"/>
      <c r="AZ6" s="97">
        <f>SUM(AW6+AZ5)</f>
        <v>0</v>
      </c>
      <c r="BA6" s="94">
        <f t="shared" ref="BA6:BA33" si="9">SUM(BB6:BE6)</f>
        <v>0</v>
      </c>
      <c r="BB6" s="124"/>
      <c r="BC6" s="47"/>
      <c r="BD6" s="47"/>
      <c r="BE6" s="47"/>
      <c r="BF6" s="97">
        <f>SUM(BA6+BF5)</f>
        <v>0</v>
      </c>
      <c r="BG6" s="94">
        <f t="shared" ref="BG6:BG33" si="10">SUM(BH6:BI6)</f>
        <v>0</v>
      </c>
      <c r="BH6" s="124"/>
      <c r="BI6" s="47"/>
      <c r="BJ6" s="97">
        <f>SUM(BG6+BJ5)</f>
        <v>0</v>
      </c>
      <c r="BK6" s="94">
        <f t="shared" ref="BK6:BK33" si="11">SUM(BL6:BM6)</f>
        <v>0</v>
      </c>
      <c r="BL6" s="124"/>
      <c r="BM6" s="47"/>
      <c r="BN6" s="118">
        <f>SUM(BK6+BN5)</f>
        <v>0</v>
      </c>
      <c r="BO6" s="104"/>
    </row>
    <row r="7" spans="1:67" x14ac:dyDescent="0.2">
      <c r="A7" s="18">
        <v>40942</v>
      </c>
      <c r="B7">
        <f t="shared" si="0"/>
        <v>2</v>
      </c>
      <c r="C7">
        <f t="shared" ref="C7:C31" si="12">SUM(C6+B7)</f>
        <v>2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0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2" si="13">SUM(AI6+AA7)</f>
        <v>0</v>
      </c>
      <c r="AJ7" s="35"/>
      <c r="AK7" s="18">
        <v>40942</v>
      </c>
      <c r="AL7" s="86">
        <f t="shared" si="6"/>
        <v>1</v>
      </c>
      <c r="AM7" s="47"/>
      <c r="AN7" s="47"/>
      <c r="AO7" s="47">
        <v>1</v>
      </c>
      <c r="AP7" s="47"/>
      <c r="AQ7" s="97">
        <f t="shared" ref="AQ7:AQ32" si="14">SUM(AQ6+AL7)</f>
        <v>1</v>
      </c>
      <c r="AR7" s="18">
        <v>40942</v>
      </c>
      <c r="AS7" s="86">
        <f t="shared" si="7"/>
        <v>0</v>
      </c>
      <c r="AT7" s="47"/>
      <c r="AU7" s="47"/>
      <c r="AV7" s="97">
        <f>SUM(AS7+AV6)</f>
        <v>0</v>
      </c>
      <c r="AW7" s="86">
        <f>SUM(AX7:AY7)</f>
        <v>0</v>
      </c>
      <c r="AX7" s="47"/>
      <c r="AY7" s="47"/>
      <c r="AZ7" s="97">
        <f t="shared" ref="AZ7:AZ31" si="15">SUM(AW7+AZ6)</f>
        <v>0</v>
      </c>
      <c r="BA7" s="94">
        <f t="shared" si="9"/>
        <v>1</v>
      </c>
      <c r="BB7" s="124"/>
      <c r="BC7" s="47">
        <v>1</v>
      </c>
      <c r="BD7" s="47"/>
      <c r="BE7" s="47"/>
      <c r="BF7" s="97">
        <f t="shared" ref="BF7:BF31" si="16">SUM(BA7+BF6)</f>
        <v>1</v>
      </c>
      <c r="BG7" s="94">
        <f t="shared" si="10"/>
        <v>0</v>
      </c>
      <c r="BH7" s="124"/>
      <c r="BI7" s="47"/>
      <c r="BJ7" s="97">
        <f>SUM(BG7+BJ6)</f>
        <v>0</v>
      </c>
      <c r="BK7" s="94">
        <f t="shared" si="11"/>
        <v>0</v>
      </c>
      <c r="BL7" s="124"/>
      <c r="BM7" s="47"/>
      <c r="BN7" s="118">
        <f t="shared" ref="BN7:BN31" si="17">SUM(BK7+BN6)</f>
        <v>0</v>
      </c>
      <c r="BO7" s="104" t="s">
        <v>195</v>
      </c>
    </row>
    <row r="8" spans="1:67" x14ac:dyDescent="0.2">
      <c r="A8" s="18">
        <v>40943</v>
      </c>
      <c r="B8">
        <f t="shared" si="0"/>
        <v>0</v>
      </c>
      <c r="C8">
        <f t="shared" si="12"/>
        <v>2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0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3"/>
        <v>0</v>
      </c>
      <c r="AJ8" s="35"/>
      <c r="AK8" s="18">
        <v>40943</v>
      </c>
      <c r="AL8" s="86">
        <f t="shared" si="6"/>
        <v>0</v>
      </c>
      <c r="AM8" s="47"/>
      <c r="AN8" s="47"/>
      <c r="AO8" s="47"/>
      <c r="AP8" s="47"/>
      <c r="AQ8" s="97">
        <f t="shared" si="14"/>
        <v>1</v>
      </c>
      <c r="AR8" s="18">
        <v>40943</v>
      </c>
      <c r="AS8" s="86">
        <f t="shared" si="7"/>
        <v>0</v>
      </c>
      <c r="AT8" s="47"/>
      <c r="AU8" s="47"/>
      <c r="AV8" s="97">
        <f>SUM(AS8+AV7)</f>
        <v>0</v>
      </c>
      <c r="AW8" s="86">
        <f t="shared" si="8"/>
        <v>0</v>
      </c>
      <c r="AX8" s="47"/>
      <c r="AY8" s="47"/>
      <c r="AZ8" s="97">
        <f t="shared" si="15"/>
        <v>0</v>
      </c>
      <c r="BA8" s="94">
        <f t="shared" si="9"/>
        <v>0</v>
      </c>
      <c r="BB8" s="124"/>
      <c r="BC8" s="47"/>
      <c r="BD8" s="47"/>
      <c r="BE8" s="47"/>
      <c r="BF8" s="97">
        <f t="shared" si="16"/>
        <v>1</v>
      </c>
      <c r="BG8" s="94">
        <f t="shared" si="10"/>
        <v>0</v>
      </c>
      <c r="BH8" s="124"/>
      <c r="BI8" s="47"/>
      <c r="BJ8" s="97">
        <f>SUM(BG8+BJ7)</f>
        <v>0</v>
      </c>
      <c r="BK8" s="94">
        <f t="shared" si="11"/>
        <v>0</v>
      </c>
      <c r="BL8" s="124"/>
      <c r="BM8" s="47"/>
      <c r="BN8" s="118">
        <f t="shared" si="17"/>
        <v>0</v>
      </c>
      <c r="BO8" s="104"/>
    </row>
    <row r="9" spans="1:67" x14ac:dyDescent="0.2">
      <c r="A9" s="18">
        <v>40944</v>
      </c>
      <c r="B9">
        <f t="shared" si="0"/>
        <v>0</v>
      </c>
      <c r="C9">
        <f t="shared" si="12"/>
        <v>2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0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3"/>
        <v>0</v>
      </c>
      <c r="AJ9" s="35"/>
      <c r="AK9" s="18">
        <v>40944</v>
      </c>
      <c r="AL9" s="86">
        <f t="shared" si="6"/>
        <v>0</v>
      </c>
      <c r="AM9" s="47"/>
      <c r="AN9" s="47"/>
      <c r="AO9" s="47"/>
      <c r="AP9" s="47"/>
      <c r="AQ9" s="97">
        <f t="shared" si="14"/>
        <v>1</v>
      </c>
      <c r="AR9" s="18">
        <v>40944</v>
      </c>
      <c r="AS9" s="86">
        <f>SUM(AT9:AU9)</f>
        <v>0</v>
      </c>
      <c r="AT9" s="47"/>
      <c r="AU9" s="47"/>
      <c r="AV9" s="97">
        <f t="shared" ref="AV9:AV31" si="18">SUM(AS9+AV8)</f>
        <v>0</v>
      </c>
      <c r="AW9" s="86">
        <f t="shared" si="8"/>
        <v>0</v>
      </c>
      <c r="AX9" s="47"/>
      <c r="AY9" s="47"/>
      <c r="AZ9" s="97">
        <f>SUM(AW9+AZ8)</f>
        <v>0</v>
      </c>
      <c r="BA9" s="94">
        <f>SUM(BB9:BE9)</f>
        <v>0</v>
      </c>
      <c r="BB9" s="124"/>
      <c r="BC9" s="47"/>
      <c r="BD9" s="47"/>
      <c r="BE9" s="47"/>
      <c r="BF9" s="97">
        <f t="shared" si="16"/>
        <v>1</v>
      </c>
      <c r="BG9" s="94">
        <f t="shared" si="10"/>
        <v>0</v>
      </c>
      <c r="BH9" s="124"/>
      <c r="BI9" s="47"/>
      <c r="BJ9" s="97">
        <f t="shared" ref="BJ9:BJ31" si="19">SUM(BG9+BJ8)</f>
        <v>0</v>
      </c>
      <c r="BK9" s="94">
        <f t="shared" si="11"/>
        <v>0</v>
      </c>
      <c r="BL9" s="124"/>
      <c r="BM9" s="47"/>
      <c r="BN9" s="118">
        <f t="shared" si="17"/>
        <v>0</v>
      </c>
      <c r="BO9" s="104"/>
    </row>
    <row r="10" spans="1:67" x14ac:dyDescent="0.2">
      <c r="A10" s="18">
        <v>40945</v>
      </c>
      <c r="B10">
        <f t="shared" si="0"/>
        <v>2</v>
      </c>
      <c r="C10">
        <f t="shared" si="12"/>
        <v>4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0</v>
      </c>
      <c r="Q10" s="94">
        <f t="shared" si="3"/>
        <v>1</v>
      </c>
      <c r="R10" s="47">
        <v>1</v>
      </c>
      <c r="S10" s="47"/>
      <c r="T10" s="47"/>
      <c r="U10" s="47"/>
      <c r="V10" s="47"/>
      <c r="W10" s="47"/>
      <c r="X10" s="47"/>
      <c r="Y10" s="47"/>
      <c r="Z10" s="97">
        <f t="shared" si="4"/>
        <v>1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3"/>
        <v>0</v>
      </c>
      <c r="AJ10" s="35"/>
      <c r="AK10" s="18">
        <v>40945</v>
      </c>
      <c r="AL10" s="86">
        <f t="shared" si="6"/>
        <v>1</v>
      </c>
      <c r="AM10" s="47"/>
      <c r="AN10" s="47"/>
      <c r="AO10" s="47">
        <v>1</v>
      </c>
      <c r="AP10" s="47"/>
      <c r="AQ10" s="97">
        <f t="shared" si="14"/>
        <v>2</v>
      </c>
      <c r="AR10" s="18">
        <v>40945</v>
      </c>
      <c r="AS10" s="86">
        <f t="shared" si="7"/>
        <v>0</v>
      </c>
      <c r="AT10" s="47"/>
      <c r="AU10" s="47"/>
      <c r="AV10" s="97">
        <f t="shared" si="18"/>
        <v>0</v>
      </c>
      <c r="AW10" s="86">
        <f t="shared" si="8"/>
        <v>0</v>
      </c>
      <c r="AX10" s="47"/>
      <c r="AY10" s="47"/>
      <c r="AZ10" s="97">
        <f t="shared" si="15"/>
        <v>0</v>
      </c>
      <c r="BA10" s="94">
        <f t="shared" si="9"/>
        <v>0</v>
      </c>
      <c r="BB10" s="124"/>
      <c r="BC10" s="47"/>
      <c r="BD10" s="47"/>
      <c r="BE10" s="47"/>
      <c r="BF10" s="97">
        <f t="shared" si="16"/>
        <v>1</v>
      </c>
      <c r="BG10" s="94">
        <f t="shared" si="10"/>
        <v>0</v>
      </c>
      <c r="BH10" s="124"/>
      <c r="BI10" s="47"/>
      <c r="BJ10" s="97">
        <f t="shared" si="19"/>
        <v>0</v>
      </c>
      <c r="BK10" s="94">
        <f t="shared" si="11"/>
        <v>0</v>
      </c>
      <c r="BL10" s="124"/>
      <c r="BM10" s="47"/>
      <c r="BN10" s="118">
        <f t="shared" si="17"/>
        <v>0</v>
      </c>
      <c r="BO10" s="104" t="s">
        <v>196</v>
      </c>
    </row>
    <row r="11" spans="1:67" x14ac:dyDescent="0.2">
      <c r="A11" s="18">
        <v>40946</v>
      </c>
      <c r="B11">
        <f t="shared" si="0"/>
        <v>0</v>
      </c>
      <c r="C11">
        <f t="shared" si="12"/>
        <v>4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0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1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3"/>
        <v>0</v>
      </c>
      <c r="AJ11" s="35"/>
      <c r="AK11" s="18">
        <v>40946</v>
      </c>
      <c r="AL11" s="86">
        <f t="shared" si="6"/>
        <v>0</v>
      </c>
      <c r="AM11" s="47"/>
      <c r="AN11" s="47"/>
      <c r="AO11" s="47"/>
      <c r="AP11" s="47"/>
      <c r="AQ11" s="97">
        <f t="shared" si="14"/>
        <v>2</v>
      </c>
      <c r="AR11" s="18">
        <v>40946</v>
      </c>
      <c r="AS11" s="86">
        <f t="shared" si="7"/>
        <v>0</v>
      </c>
      <c r="AT11" s="47"/>
      <c r="AU11" s="47"/>
      <c r="AV11" s="97">
        <f t="shared" si="18"/>
        <v>0</v>
      </c>
      <c r="AW11" s="86">
        <f t="shared" si="8"/>
        <v>0</v>
      </c>
      <c r="AX11" s="47"/>
      <c r="AY11" s="47"/>
      <c r="AZ11" s="97">
        <f t="shared" si="15"/>
        <v>0</v>
      </c>
      <c r="BA11" s="94">
        <f t="shared" si="9"/>
        <v>0</v>
      </c>
      <c r="BB11" s="124"/>
      <c r="BC11" s="47"/>
      <c r="BD11" s="47"/>
      <c r="BE11" s="47"/>
      <c r="BF11" s="97">
        <f t="shared" si="16"/>
        <v>1</v>
      </c>
      <c r="BG11" s="94">
        <f t="shared" si="10"/>
        <v>0</v>
      </c>
      <c r="BH11" s="124"/>
      <c r="BI11" s="47"/>
      <c r="BJ11" s="97">
        <f t="shared" si="19"/>
        <v>0</v>
      </c>
      <c r="BK11" s="94">
        <f t="shared" si="11"/>
        <v>0</v>
      </c>
      <c r="BL11" s="124"/>
      <c r="BM11" s="47"/>
      <c r="BN11" s="118">
        <f t="shared" si="17"/>
        <v>0</v>
      </c>
      <c r="BO11" s="104"/>
    </row>
    <row r="12" spans="1:67" x14ac:dyDescent="0.2">
      <c r="A12" s="18">
        <v>40947</v>
      </c>
      <c r="B12">
        <f t="shared" si="0"/>
        <v>1</v>
      </c>
      <c r="C12">
        <f t="shared" si="12"/>
        <v>5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0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1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3"/>
        <v>0</v>
      </c>
      <c r="AJ12" s="35"/>
      <c r="AK12" s="18">
        <v>40947</v>
      </c>
      <c r="AL12" s="86">
        <f t="shared" si="6"/>
        <v>1</v>
      </c>
      <c r="AM12" s="47"/>
      <c r="AN12" s="47"/>
      <c r="AO12" s="47">
        <v>1</v>
      </c>
      <c r="AP12" s="47"/>
      <c r="AQ12" s="97">
        <f t="shared" si="14"/>
        <v>3</v>
      </c>
      <c r="AR12" s="18">
        <v>40947</v>
      </c>
      <c r="AS12" s="86">
        <f t="shared" si="7"/>
        <v>0</v>
      </c>
      <c r="AT12" s="47"/>
      <c r="AU12" s="47"/>
      <c r="AV12" s="97">
        <f t="shared" si="18"/>
        <v>0</v>
      </c>
      <c r="AW12" s="86">
        <f t="shared" si="8"/>
        <v>0</v>
      </c>
      <c r="AX12" s="47"/>
      <c r="AY12" s="47"/>
      <c r="AZ12" s="97">
        <f t="shared" si="15"/>
        <v>0</v>
      </c>
      <c r="BA12" s="94">
        <f t="shared" si="9"/>
        <v>0</v>
      </c>
      <c r="BB12" s="124"/>
      <c r="BC12" s="47"/>
      <c r="BD12" s="47"/>
      <c r="BE12" s="47"/>
      <c r="BF12" s="97">
        <f t="shared" si="16"/>
        <v>1</v>
      </c>
      <c r="BG12" s="94">
        <f t="shared" si="10"/>
        <v>0</v>
      </c>
      <c r="BH12" s="124"/>
      <c r="BI12" s="47"/>
      <c r="BJ12" s="97">
        <f t="shared" si="19"/>
        <v>0</v>
      </c>
      <c r="BK12" s="94">
        <f t="shared" si="11"/>
        <v>0</v>
      </c>
      <c r="BL12" s="124"/>
      <c r="BM12" s="47"/>
      <c r="BN12" s="118">
        <f t="shared" si="17"/>
        <v>0</v>
      </c>
      <c r="BO12" s="104"/>
    </row>
    <row r="13" spans="1:67" x14ac:dyDescent="0.2">
      <c r="A13" s="18">
        <v>40948</v>
      </c>
      <c r="B13">
        <f t="shared" si="0"/>
        <v>0</v>
      </c>
      <c r="C13">
        <f t="shared" si="12"/>
        <v>5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0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4"/>
        <v>1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3"/>
        <v>0</v>
      </c>
      <c r="AJ13" s="35"/>
      <c r="AK13" s="18">
        <v>40948</v>
      </c>
      <c r="AL13" s="86">
        <f t="shared" si="6"/>
        <v>0</v>
      </c>
      <c r="AM13" s="47"/>
      <c r="AN13" s="47"/>
      <c r="AO13" s="47"/>
      <c r="AP13" s="47"/>
      <c r="AQ13" s="97">
        <f t="shared" si="14"/>
        <v>3</v>
      </c>
      <c r="AR13" s="18">
        <v>40948</v>
      </c>
      <c r="AS13" s="86">
        <f t="shared" si="7"/>
        <v>0</v>
      </c>
      <c r="AT13" s="47"/>
      <c r="AU13" s="47"/>
      <c r="AV13" s="97">
        <f t="shared" si="18"/>
        <v>0</v>
      </c>
      <c r="AW13" s="86">
        <f t="shared" si="8"/>
        <v>0</v>
      </c>
      <c r="AX13" s="47"/>
      <c r="AY13" s="47"/>
      <c r="AZ13" s="97">
        <f t="shared" si="15"/>
        <v>0</v>
      </c>
      <c r="BA13" s="94">
        <f t="shared" si="9"/>
        <v>0</v>
      </c>
      <c r="BB13" s="124"/>
      <c r="BC13" s="47"/>
      <c r="BD13" s="47"/>
      <c r="BE13" s="47"/>
      <c r="BF13" s="97">
        <f t="shared" si="16"/>
        <v>1</v>
      </c>
      <c r="BG13" s="94">
        <f t="shared" si="10"/>
        <v>0</v>
      </c>
      <c r="BH13" s="124"/>
      <c r="BI13" s="47"/>
      <c r="BJ13" s="97">
        <f t="shared" si="19"/>
        <v>0</v>
      </c>
      <c r="BK13" s="94">
        <f t="shared" si="11"/>
        <v>0</v>
      </c>
      <c r="BL13" s="124"/>
      <c r="BM13" s="47"/>
      <c r="BN13" s="118">
        <f t="shared" si="17"/>
        <v>0</v>
      </c>
      <c r="BO13" s="104"/>
    </row>
    <row r="14" spans="1:67" x14ac:dyDescent="0.2">
      <c r="A14" s="18">
        <v>40949</v>
      </c>
      <c r="B14">
        <f t="shared" si="0"/>
        <v>1</v>
      </c>
      <c r="C14">
        <f t="shared" si="12"/>
        <v>6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0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1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3"/>
        <v>0</v>
      </c>
      <c r="AJ14" s="35"/>
      <c r="AK14" s="18">
        <v>40949</v>
      </c>
      <c r="AL14" s="86">
        <f t="shared" si="6"/>
        <v>1</v>
      </c>
      <c r="AM14" s="47"/>
      <c r="AN14" s="47"/>
      <c r="AO14" s="47">
        <v>1</v>
      </c>
      <c r="AP14" s="47"/>
      <c r="AQ14" s="97">
        <f t="shared" si="14"/>
        <v>4</v>
      </c>
      <c r="AR14" s="18">
        <v>40949</v>
      </c>
      <c r="AS14" s="86">
        <f t="shared" si="7"/>
        <v>0</v>
      </c>
      <c r="AT14" s="47"/>
      <c r="AU14" s="47"/>
      <c r="AV14" s="97">
        <f t="shared" si="18"/>
        <v>0</v>
      </c>
      <c r="AW14" s="86">
        <f t="shared" si="8"/>
        <v>0</v>
      </c>
      <c r="AX14" s="47"/>
      <c r="AY14" s="47"/>
      <c r="AZ14" s="97">
        <f t="shared" si="15"/>
        <v>0</v>
      </c>
      <c r="BA14" s="94">
        <f t="shared" si="9"/>
        <v>0</v>
      </c>
      <c r="BB14" s="124"/>
      <c r="BC14" s="47"/>
      <c r="BD14" s="47"/>
      <c r="BE14" s="47"/>
      <c r="BF14" s="97">
        <f t="shared" si="16"/>
        <v>1</v>
      </c>
      <c r="BG14" s="94">
        <f t="shared" si="10"/>
        <v>0</v>
      </c>
      <c r="BH14" s="124"/>
      <c r="BI14" s="47"/>
      <c r="BJ14" s="97">
        <f t="shared" si="19"/>
        <v>0</v>
      </c>
      <c r="BK14" s="94">
        <f t="shared" si="11"/>
        <v>0</v>
      </c>
      <c r="BL14" s="124"/>
      <c r="BM14" s="47"/>
      <c r="BN14" s="118">
        <f t="shared" si="17"/>
        <v>0</v>
      </c>
      <c r="BO14" s="104" t="s">
        <v>197</v>
      </c>
    </row>
    <row r="15" spans="1:67" x14ac:dyDescent="0.2">
      <c r="A15" s="18">
        <v>40950</v>
      </c>
      <c r="B15">
        <f t="shared" si="0"/>
        <v>0</v>
      </c>
      <c r="C15">
        <f t="shared" si="12"/>
        <v>6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1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3"/>
        <v>0</v>
      </c>
      <c r="AJ15" s="35"/>
      <c r="AK15" s="18">
        <v>40950</v>
      </c>
      <c r="AL15" s="86">
        <f t="shared" si="6"/>
        <v>0</v>
      </c>
      <c r="AM15" s="47"/>
      <c r="AN15" s="47"/>
      <c r="AO15" s="47"/>
      <c r="AP15" s="47"/>
      <c r="AQ15" s="97">
        <f t="shared" si="14"/>
        <v>4</v>
      </c>
      <c r="AR15" s="18">
        <v>40950</v>
      </c>
      <c r="AS15" s="86">
        <f t="shared" si="7"/>
        <v>0</v>
      </c>
      <c r="AT15" s="47"/>
      <c r="AU15" s="47"/>
      <c r="AV15" s="97">
        <f t="shared" si="18"/>
        <v>0</v>
      </c>
      <c r="AW15" s="86">
        <f t="shared" si="8"/>
        <v>0</v>
      </c>
      <c r="AX15" s="47"/>
      <c r="AY15" s="47"/>
      <c r="AZ15" s="97">
        <f t="shared" si="15"/>
        <v>0</v>
      </c>
      <c r="BA15" s="94">
        <f t="shared" si="9"/>
        <v>0</v>
      </c>
      <c r="BB15" s="124"/>
      <c r="BC15" s="47"/>
      <c r="BD15" s="47"/>
      <c r="BE15" s="47"/>
      <c r="BF15" s="97">
        <f t="shared" si="16"/>
        <v>1</v>
      </c>
      <c r="BG15" s="94">
        <f t="shared" si="10"/>
        <v>0</v>
      </c>
      <c r="BH15" s="124"/>
      <c r="BI15" s="47"/>
      <c r="BJ15" s="97">
        <f t="shared" si="19"/>
        <v>0</v>
      </c>
      <c r="BK15" s="94">
        <f t="shared" si="11"/>
        <v>0</v>
      </c>
      <c r="BL15" s="124"/>
      <c r="BM15" s="47"/>
      <c r="BN15" s="118">
        <f t="shared" si="17"/>
        <v>0</v>
      </c>
      <c r="BO15" s="104"/>
    </row>
    <row r="16" spans="1:67" x14ac:dyDescent="0.2">
      <c r="A16" s="18">
        <v>40951</v>
      </c>
      <c r="B16">
        <f t="shared" si="0"/>
        <v>0</v>
      </c>
      <c r="C16">
        <f t="shared" si="12"/>
        <v>6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0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1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3"/>
        <v>0</v>
      </c>
      <c r="AJ16" s="35"/>
      <c r="AK16" s="18">
        <v>40951</v>
      </c>
      <c r="AL16" s="86">
        <f t="shared" si="6"/>
        <v>0</v>
      </c>
      <c r="AM16" s="47"/>
      <c r="AN16" s="47"/>
      <c r="AO16" s="47"/>
      <c r="AP16" s="47"/>
      <c r="AQ16" s="97">
        <f t="shared" si="14"/>
        <v>4</v>
      </c>
      <c r="AR16" s="18">
        <v>40951</v>
      </c>
      <c r="AS16" s="86">
        <f t="shared" si="7"/>
        <v>0</v>
      </c>
      <c r="AT16" s="47"/>
      <c r="AU16" s="47"/>
      <c r="AV16" s="97">
        <f t="shared" si="18"/>
        <v>0</v>
      </c>
      <c r="AW16" s="86">
        <f t="shared" si="8"/>
        <v>0</v>
      </c>
      <c r="AX16" s="47"/>
      <c r="AY16" s="47"/>
      <c r="AZ16" s="97">
        <f t="shared" si="15"/>
        <v>0</v>
      </c>
      <c r="BA16" s="94">
        <f t="shared" si="9"/>
        <v>0</v>
      </c>
      <c r="BB16" s="124"/>
      <c r="BC16" s="47"/>
      <c r="BD16" s="47"/>
      <c r="BE16" s="47"/>
      <c r="BF16" s="97">
        <f t="shared" si="16"/>
        <v>1</v>
      </c>
      <c r="BG16" s="94">
        <f t="shared" si="10"/>
        <v>0</v>
      </c>
      <c r="BH16" s="124"/>
      <c r="BI16" s="47"/>
      <c r="BJ16" s="97">
        <f t="shared" si="19"/>
        <v>0</v>
      </c>
      <c r="BK16" s="94">
        <f t="shared" si="11"/>
        <v>0</v>
      </c>
      <c r="BL16" s="124"/>
      <c r="BM16" s="47"/>
      <c r="BN16" s="118">
        <f t="shared" si="17"/>
        <v>0</v>
      </c>
      <c r="BO16" s="104"/>
    </row>
    <row r="17" spans="1:67" x14ac:dyDescent="0.2">
      <c r="A17" s="18">
        <v>40952</v>
      </c>
      <c r="B17">
        <f t="shared" si="0"/>
        <v>0</v>
      </c>
      <c r="C17">
        <f t="shared" si="12"/>
        <v>6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0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1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3"/>
        <v>0</v>
      </c>
      <c r="AJ17" s="35"/>
      <c r="AK17" s="18">
        <v>40952</v>
      </c>
      <c r="AL17" s="86">
        <f t="shared" si="6"/>
        <v>0</v>
      </c>
      <c r="AM17" s="47"/>
      <c r="AN17" s="47"/>
      <c r="AO17" s="47"/>
      <c r="AP17" s="47"/>
      <c r="AQ17" s="97">
        <f t="shared" si="14"/>
        <v>4</v>
      </c>
      <c r="AR17" s="18">
        <v>40952</v>
      </c>
      <c r="AS17" s="86">
        <f t="shared" si="7"/>
        <v>0</v>
      </c>
      <c r="AT17" s="47"/>
      <c r="AU17" s="47"/>
      <c r="AV17" s="97">
        <f t="shared" si="18"/>
        <v>0</v>
      </c>
      <c r="AW17" s="86">
        <f t="shared" si="8"/>
        <v>0</v>
      </c>
      <c r="AX17" s="47"/>
      <c r="AY17" s="47"/>
      <c r="AZ17" s="97">
        <f t="shared" si="15"/>
        <v>0</v>
      </c>
      <c r="BA17" s="94">
        <f t="shared" si="9"/>
        <v>0</v>
      </c>
      <c r="BB17" s="124"/>
      <c r="BC17" s="47"/>
      <c r="BD17" s="47"/>
      <c r="BE17" s="47"/>
      <c r="BF17" s="97">
        <f t="shared" si="16"/>
        <v>1</v>
      </c>
      <c r="BG17" s="94">
        <f t="shared" si="10"/>
        <v>0</v>
      </c>
      <c r="BH17" s="124"/>
      <c r="BI17" s="47"/>
      <c r="BJ17" s="97">
        <f t="shared" si="19"/>
        <v>0</v>
      </c>
      <c r="BK17" s="94">
        <f t="shared" si="11"/>
        <v>0</v>
      </c>
      <c r="BL17" s="124"/>
      <c r="BM17" s="47"/>
      <c r="BN17" s="118">
        <f t="shared" si="17"/>
        <v>0</v>
      </c>
      <c r="BO17" s="104" t="s">
        <v>194</v>
      </c>
    </row>
    <row r="18" spans="1:67" x14ac:dyDescent="0.2">
      <c r="A18" s="18">
        <v>40953</v>
      </c>
      <c r="B18">
        <f t="shared" si="0"/>
        <v>0</v>
      </c>
      <c r="C18">
        <f t="shared" si="12"/>
        <v>6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0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1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3"/>
        <v>0</v>
      </c>
      <c r="AJ18" s="35"/>
      <c r="AK18" s="18">
        <v>40953</v>
      </c>
      <c r="AL18" s="86">
        <f t="shared" si="6"/>
        <v>0</v>
      </c>
      <c r="AM18" s="47"/>
      <c r="AN18" s="47"/>
      <c r="AO18" s="47"/>
      <c r="AP18" s="47"/>
      <c r="AQ18" s="97">
        <f t="shared" si="14"/>
        <v>4</v>
      </c>
      <c r="AR18" s="18">
        <v>40953</v>
      </c>
      <c r="AS18" s="86">
        <f t="shared" si="7"/>
        <v>0</v>
      </c>
      <c r="AT18" s="47"/>
      <c r="AU18" s="47"/>
      <c r="AV18" s="97">
        <f t="shared" si="18"/>
        <v>0</v>
      </c>
      <c r="AW18" s="86">
        <f t="shared" si="8"/>
        <v>0</v>
      </c>
      <c r="AX18" s="47"/>
      <c r="AY18" s="47"/>
      <c r="AZ18" s="97">
        <f t="shared" si="15"/>
        <v>0</v>
      </c>
      <c r="BA18" s="94">
        <f t="shared" si="9"/>
        <v>0</v>
      </c>
      <c r="BB18" s="124"/>
      <c r="BC18" s="47"/>
      <c r="BD18" s="47"/>
      <c r="BE18" s="47"/>
      <c r="BF18" s="97">
        <f t="shared" si="16"/>
        <v>1</v>
      </c>
      <c r="BG18" s="94">
        <f t="shared" si="10"/>
        <v>0</v>
      </c>
      <c r="BH18" s="124"/>
      <c r="BI18" s="47"/>
      <c r="BJ18" s="97">
        <f t="shared" si="19"/>
        <v>0</v>
      </c>
      <c r="BK18" s="94">
        <f>SUM(BM18:BM18)</f>
        <v>0</v>
      </c>
      <c r="BL18" s="124"/>
      <c r="BM18" s="47"/>
      <c r="BN18" s="118">
        <f t="shared" si="17"/>
        <v>0</v>
      </c>
      <c r="BO18" s="104"/>
    </row>
    <row r="19" spans="1:67" x14ac:dyDescent="0.2">
      <c r="A19" s="18">
        <v>40954</v>
      </c>
      <c r="B19">
        <f t="shared" si="0"/>
        <v>0</v>
      </c>
      <c r="C19">
        <f t="shared" si="12"/>
        <v>6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1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3"/>
        <v>0</v>
      </c>
      <c r="AJ19" s="35"/>
      <c r="AK19" s="18">
        <v>40954</v>
      </c>
      <c r="AL19" s="86">
        <f t="shared" si="6"/>
        <v>0</v>
      </c>
      <c r="AM19" s="47"/>
      <c r="AN19" s="47"/>
      <c r="AO19" s="47"/>
      <c r="AP19" s="47"/>
      <c r="AQ19" s="97">
        <f t="shared" si="14"/>
        <v>4</v>
      </c>
      <c r="AR19" s="18">
        <v>40954</v>
      </c>
      <c r="AS19" s="86">
        <f t="shared" si="7"/>
        <v>0</v>
      </c>
      <c r="AT19" s="47"/>
      <c r="AU19" s="47"/>
      <c r="AV19" s="97">
        <f t="shared" si="18"/>
        <v>0</v>
      </c>
      <c r="AW19" s="86">
        <f t="shared" si="8"/>
        <v>0</v>
      </c>
      <c r="AX19" s="47"/>
      <c r="AY19" s="47"/>
      <c r="AZ19" s="97">
        <f t="shared" si="15"/>
        <v>0</v>
      </c>
      <c r="BA19" s="94">
        <f t="shared" si="9"/>
        <v>0</v>
      </c>
      <c r="BB19" s="124"/>
      <c r="BC19" s="47"/>
      <c r="BD19" s="47"/>
      <c r="BE19" s="47"/>
      <c r="BF19" s="97">
        <f t="shared" si="16"/>
        <v>1</v>
      </c>
      <c r="BG19" s="94">
        <f t="shared" si="10"/>
        <v>0</v>
      </c>
      <c r="BH19" s="124"/>
      <c r="BI19" s="47"/>
      <c r="BJ19" s="97">
        <f t="shared" si="19"/>
        <v>0</v>
      </c>
      <c r="BK19" s="94">
        <f t="shared" si="11"/>
        <v>0</v>
      </c>
      <c r="BL19" s="124"/>
      <c r="BM19" s="47"/>
      <c r="BN19" s="118">
        <f t="shared" si="17"/>
        <v>0</v>
      </c>
      <c r="BO19" s="104" t="s">
        <v>194</v>
      </c>
    </row>
    <row r="20" spans="1:67" x14ac:dyDescent="0.2">
      <c r="A20" s="18">
        <v>40955</v>
      </c>
      <c r="B20">
        <f t="shared" si="0"/>
        <v>0</v>
      </c>
      <c r="C20">
        <f t="shared" si="12"/>
        <v>6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0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1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3"/>
        <v>0</v>
      </c>
      <c r="AJ20" s="35"/>
      <c r="AK20" s="18">
        <v>40955</v>
      </c>
      <c r="AL20" s="86">
        <f t="shared" si="6"/>
        <v>0</v>
      </c>
      <c r="AM20" s="47"/>
      <c r="AN20" s="47"/>
      <c r="AO20" s="47"/>
      <c r="AP20" s="47"/>
      <c r="AQ20" s="97">
        <f t="shared" si="14"/>
        <v>4</v>
      </c>
      <c r="AR20" s="18">
        <v>40955</v>
      </c>
      <c r="AS20" s="86">
        <f t="shared" si="7"/>
        <v>0</v>
      </c>
      <c r="AT20" s="47"/>
      <c r="AU20" s="47"/>
      <c r="AV20" s="97">
        <f t="shared" si="18"/>
        <v>0</v>
      </c>
      <c r="AW20" s="86">
        <f t="shared" si="8"/>
        <v>0</v>
      </c>
      <c r="AX20" s="47"/>
      <c r="AY20" s="47"/>
      <c r="AZ20" s="97">
        <f t="shared" si="15"/>
        <v>0</v>
      </c>
      <c r="BA20" s="94">
        <f t="shared" si="9"/>
        <v>0</v>
      </c>
      <c r="BB20" s="124"/>
      <c r="BC20" s="47"/>
      <c r="BD20" s="47"/>
      <c r="BE20" s="47"/>
      <c r="BF20" s="97">
        <f t="shared" si="16"/>
        <v>1</v>
      </c>
      <c r="BG20" s="94">
        <f>SUM(BH20:BI20)</f>
        <v>0</v>
      </c>
      <c r="BH20" s="124"/>
      <c r="BI20" s="47"/>
      <c r="BJ20" s="97">
        <f t="shared" si="19"/>
        <v>0</v>
      </c>
      <c r="BK20" s="94">
        <f t="shared" si="11"/>
        <v>0</v>
      </c>
      <c r="BL20" s="124"/>
      <c r="BM20" s="47"/>
      <c r="BN20" s="118">
        <f t="shared" si="17"/>
        <v>0</v>
      </c>
      <c r="BO20" s="104"/>
    </row>
    <row r="21" spans="1:67" x14ac:dyDescent="0.2">
      <c r="A21" s="18">
        <v>40956</v>
      </c>
      <c r="B21">
        <f t="shared" si="0"/>
        <v>2</v>
      </c>
      <c r="C21">
        <f t="shared" si="12"/>
        <v>8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0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1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3"/>
        <v>0</v>
      </c>
      <c r="AJ21" s="35"/>
      <c r="AK21" s="18">
        <v>40956</v>
      </c>
      <c r="AL21" s="86">
        <f t="shared" si="6"/>
        <v>2</v>
      </c>
      <c r="AM21" s="47"/>
      <c r="AN21" s="47"/>
      <c r="AO21" s="47">
        <v>2</v>
      </c>
      <c r="AP21" s="47"/>
      <c r="AQ21" s="97">
        <f t="shared" si="14"/>
        <v>6</v>
      </c>
      <c r="AR21" s="18">
        <v>40956</v>
      </c>
      <c r="AS21" s="86">
        <f t="shared" si="7"/>
        <v>0</v>
      </c>
      <c r="AT21" s="47"/>
      <c r="AU21" s="47"/>
      <c r="AV21" s="97">
        <f t="shared" si="18"/>
        <v>0</v>
      </c>
      <c r="AW21" s="86">
        <f t="shared" si="8"/>
        <v>0</v>
      </c>
      <c r="AX21" s="47"/>
      <c r="AY21" s="47"/>
      <c r="AZ21" s="97">
        <f t="shared" si="15"/>
        <v>0</v>
      </c>
      <c r="BA21" s="94">
        <f t="shared" si="9"/>
        <v>0</v>
      </c>
      <c r="BB21" s="124"/>
      <c r="BC21" s="47"/>
      <c r="BD21" s="47"/>
      <c r="BE21" s="47"/>
      <c r="BF21" s="97">
        <f t="shared" si="16"/>
        <v>1</v>
      </c>
      <c r="BG21" s="94">
        <f t="shared" si="10"/>
        <v>0</v>
      </c>
      <c r="BH21" s="124"/>
      <c r="BI21" s="47"/>
      <c r="BJ21" s="97">
        <f t="shared" si="19"/>
        <v>0</v>
      </c>
      <c r="BK21" s="94">
        <f t="shared" si="11"/>
        <v>0</v>
      </c>
      <c r="BL21" s="124"/>
      <c r="BM21" s="47"/>
      <c r="BN21" s="118">
        <f t="shared" si="17"/>
        <v>0</v>
      </c>
      <c r="BO21" s="104" t="s">
        <v>198</v>
      </c>
    </row>
    <row r="22" spans="1:67" x14ac:dyDescent="0.2">
      <c r="A22" s="18">
        <v>40957</v>
      </c>
      <c r="B22">
        <f t="shared" si="0"/>
        <v>0</v>
      </c>
      <c r="C22">
        <f t="shared" si="12"/>
        <v>8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0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1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3"/>
        <v>0</v>
      </c>
      <c r="AJ22" s="35"/>
      <c r="AK22" s="18">
        <v>40957</v>
      </c>
      <c r="AL22" s="86">
        <f t="shared" si="6"/>
        <v>0</v>
      </c>
      <c r="AM22" s="47"/>
      <c r="AN22" s="47"/>
      <c r="AO22" s="47"/>
      <c r="AP22" s="47"/>
      <c r="AQ22" s="97">
        <f t="shared" si="14"/>
        <v>6</v>
      </c>
      <c r="AR22" s="18">
        <v>40957</v>
      </c>
      <c r="AS22" s="86">
        <f t="shared" si="7"/>
        <v>0</v>
      </c>
      <c r="AT22" s="47"/>
      <c r="AU22" s="47"/>
      <c r="AV22" s="97">
        <f t="shared" si="18"/>
        <v>0</v>
      </c>
      <c r="AW22" s="86">
        <f t="shared" si="8"/>
        <v>0</v>
      </c>
      <c r="AX22" s="47"/>
      <c r="AY22" s="47"/>
      <c r="AZ22" s="97">
        <f t="shared" si="15"/>
        <v>0</v>
      </c>
      <c r="BA22" s="94">
        <f t="shared" si="9"/>
        <v>0</v>
      </c>
      <c r="BB22" s="124"/>
      <c r="BC22" s="47"/>
      <c r="BD22" s="47"/>
      <c r="BE22" s="47"/>
      <c r="BF22" s="97">
        <f t="shared" si="16"/>
        <v>1</v>
      </c>
      <c r="BG22" s="94">
        <f t="shared" si="10"/>
        <v>0</v>
      </c>
      <c r="BH22" s="124"/>
      <c r="BI22" s="47"/>
      <c r="BJ22" s="97">
        <f t="shared" si="19"/>
        <v>0</v>
      </c>
      <c r="BK22" s="94">
        <f>SUM(BL22:BM22)</f>
        <v>0</v>
      </c>
      <c r="BL22" s="124"/>
      <c r="BM22" s="47"/>
      <c r="BN22" s="118">
        <f t="shared" si="17"/>
        <v>0</v>
      </c>
      <c r="BO22" s="104"/>
    </row>
    <row r="23" spans="1:67" x14ac:dyDescent="0.2">
      <c r="A23" s="18">
        <v>40958</v>
      </c>
      <c r="B23">
        <f t="shared" si="0"/>
        <v>0</v>
      </c>
      <c r="C23">
        <f t="shared" si="12"/>
        <v>8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0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1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3"/>
        <v>0</v>
      </c>
      <c r="AJ23" s="35"/>
      <c r="AK23" s="18">
        <v>40958</v>
      </c>
      <c r="AL23" s="86">
        <f t="shared" si="6"/>
        <v>0</v>
      </c>
      <c r="AM23" s="47"/>
      <c r="AN23" s="47"/>
      <c r="AO23" s="47"/>
      <c r="AP23" s="47"/>
      <c r="AQ23" s="97">
        <f t="shared" si="14"/>
        <v>6</v>
      </c>
      <c r="AR23" s="18">
        <v>40958</v>
      </c>
      <c r="AS23" s="86">
        <f t="shared" si="7"/>
        <v>0</v>
      </c>
      <c r="AT23" s="47"/>
      <c r="AU23" s="47"/>
      <c r="AV23" s="97">
        <f t="shared" si="18"/>
        <v>0</v>
      </c>
      <c r="AW23" s="86">
        <f t="shared" si="8"/>
        <v>0</v>
      </c>
      <c r="AX23" s="47"/>
      <c r="AY23" s="47"/>
      <c r="AZ23" s="97">
        <f t="shared" si="15"/>
        <v>0</v>
      </c>
      <c r="BA23" s="94">
        <f t="shared" si="9"/>
        <v>0</v>
      </c>
      <c r="BB23" s="124"/>
      <c r="BC23" s="47"/>
      <c r="BD23" s="47"/>
      <c r="BE23" s="47"/>
      <c r="BF23" s="97">
        <f t="shared" si="16"/>
        <v>1</v>
      </c>
      <c r="BG23" s="94">
        <f t="shared" si="10"/>
        <v>0</v>
      </c>
      <c r="BH23" s="124"/>
      <c r="BI23" s="47"/>
      <c r="BJ23" s="97">
        <f t="shared" si="19"/>
        <v>0</v>
      </c>
      <c r="BK23" s="94">
        <f t="shared" si="11"/>
        <v>0</v>
      </c>
      <c r="BL23" s="124"/>
      <c r="BM23" s="47"/>
      <c r="BN23" s="118">
        <f t="shared" si="17"/>
        <v>0</v>
      </c>
      <c r="BO23" s="104"/>
    </row>
    <row r="24" spans="1:67" x14ac:dyDescent="0.2">
      <c r="A24" s="18">
        <v>40959</v>
      </c>
      <c r="B24">
        <f t="shared" si="0"/>
        <v>0</v>
      </c>
      <c r="C24">
        <f t="shared" si="12"/>
        <v>8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0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1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3"/>
        <v>0</v>
      </c>
      <c r="AJ24" s="35"/>
      <c r="AK24" s="18">
        <v>40959</v>
      </c>
      <c r="AL24" s="86">
        <f t="shared" si="6"/>
        <v>0</v>
      </c>
      <c r="AM24" s="47"/>
      <c r="AN24" s="47"/>
      <c r="AO24" s="47"/>
      <c r="AP24" s="47"/>
      <c r="AQ24" s="97">
        <f t="shared" si="14"/>
        <v>6</v>
      </c>
      <c r="AR24" s="18">
        <v>40959</v>
      </c>
      <c r="AS24" s="86">
        <f t="shared" si="7"/>
        <v>0</v>
      </c>
      <c r="AT24" s="47"/>
      <c r="AU24" s="47"/>
      <c r="AV24" s="97">
        <f t="shared" si="18"/>
        <v>0</v>
      </c>
      <c r="AW24" s="86">
        <f t="shared" si="8"/>
        <v>0</v>
      </c>
      <c r="AX24" s="47"/>
      <c r="AY24" s="47"/>
      <c r="AZ24" s="97">
        <f t="shared" si="15"/>
        <v>0</v>
      </c>
      <c r="BA24" s="94">
        <f t="shared" si="9"/>
        <v>0</v>
      </c>
      <c r="BB24" s="124"/>
      <c r="BC24" s="47"/>
      <c r="BD24" s="47"/>
      <c r="BE24" s="47"/>
      <c r="BF24" s="97">
        <f t="shared" si="16"/>
        <v>1</v>
      </c>
      <c r="BG24" s="94">
        <f t="shared" si="10"/>
        <v>0</v>
      </c>
      <c r="BH24" s="124"/>
      <c r="BI24" s="47"/>
      <c r="BJ24" s="97">
        <f t="shared" si="19"/>
        <v>0</v>
      </c>
      <c r="BK24" s="94">
        <f t="shared" si="11"/>
        <v>0</v>
      </c>
      <c r="BL24" s="124"/>
      <c r="BM24" s="47"/>
      <c r="BN24" s="118">
        <f t="shared" si="17"/>
        <v>0</v>
      </c>
      <c r="BO24" s="104"/>
    </row>
    <row r="25" spans="1:67" x14ac:dyDescent="0.2">
      <c r="A25" s="18">
        <v>40960</v>
      </c>
      <c r="B25">
        <f t="shared" si="0"/>
        <v>1</v>
      </c>
      <c r="C25">
        <f t="shared" si="12"/>
        <v>9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0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1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3"/>
        <v>0</v>
      </c>
      <c r="AJ25" s="35"/>
      <c r="AK25" s="18">
        <v>40960</v>
      </c>
      <c r="AL25" s="86">
        <f t="shared" si="6"/>
        <v>1</v>
      </c>
      <c r="AM25" s="47"/>
      <c r="AN25" s="47"/>
      <c r="AO25" s="47">
        <v>1</v>
      </c>
      <c r="AP25" s="47"/>
      <c r="AQ25" s="97">
        <f t="shared" si="14"/>
        <v>7</v>
      </c>
      <c r="AR25" s="18">
        <v>40960</v>
      </c>
      <c r="AS25" s="86">
        <f t="shared" si="7"/>
        <v>0</v>
      </c>
      <c r="AT25" s="47"/>
      <c r="AU25" s="47"/>
      <c r="AV25" s="97">
        <f t="shared" si="18"/>
        <v>0</v>
      </c>
      <c r="AW25" s="86">
        <f t="shared" si="8"/>
        <v>0</v>
      </c>
      <c r="AX25" s="47"/>
      <c r="AY25" s="47"/>
      <c r="AZ25" s="97">
        <f t="shared" si="15"/>
        <v>0</v>
      </c>
      <c r="BA25" s="94">
        <f t="shared" si="9"/>
        <v>0</v>
      </c>
      <c r="BB25" s="124"/>
      <c r="BC25" s="47"/>
      <c r="BD25" s="47"/>
      <c r="BE25" s="47"/>
      <c r="BF25" s="97">
        <f t="shared" si="16"/>
        <v>1</v>
      </c>
      <c r="BG25" s="94">
        <f t="shared" si="10"/>
        <v>0</v>
      </c>
      <c r="BH25" s="124"/>
      <c r="BI25" s="47"/>
      <c r="BJ25" s="97">
        <f t="shared" si="19"/>
        <v>0</v>
      </c>
      <c r="BK25" s="94">
        <f t="shared" si="11"/>
        <v>0</v>
      </c>
      <c r="BL25" s="124"/>
      <c r="BM25" s="47"/>
      <c r="BN25" s="118">
        <f t="shared" si="17"/>
        <v>0</v>
      </c>
      <c r="BO25" s="104"/>
    </row>
    <row r="26" spans="1:67" x14ac:dyDescent="0.2">
      <c r="A26" s="18">
        <v>40961</v>
      </c>
      <c r="B26">
        <f t="shared" si="0"/>
        <v>0</v>
      </c>
      <c r="C26">
        <f t="shared" si="12"/>
        <v>9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0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1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3"/>
        <v>0</v>
      </c>
      <c r="AJ26" s="35"/>
      <c r="AK26" s="18">
        <v>40961</v>
      </c>
      <c r="AL26" s="86">
        <f t="shared" si="6"/>
        <v>0</v>
      </c>
      <c r="AM26" s="47"/>
      <c r="AN26" s="47"/>
      <c r="AO26" s="47"/>
      <c r="AP26" s="47"/>
      <c r="AQ26" s="97">
        <f t="shared" si="14"/>
        <v>7</v>
      </c>
      <c r="AR26" s="18">
        <v>40961</v>
      </c>
      <c r="AS26" s="86">
        <f t="shared" si="7"/>
        <v>0</v>
      </c>
      <c r="AT26" s="47"/>
      <c r="AU26" s="47"/>
      <c r="AV26" s="97">
        <f t="shared" si="18"/>
        <v>0</v>
      </c>
      <c r="AW26" s="86">
        <f t="shared" si="8"/>
        <v>0</v>
      </c>
      <c r="AX26" s="47"/>
      <c r="AY26" s="47"/>
      <c r="AZ26" s="97">
        <f t="shared" si="15"/>
        <v>0</v>
      </c>
      <c r="BA26" s="94">
        <f t="shared" si="9"/>
        <v>0</v>
      </c>
      <c r="BB26" s="124"/>
      <c r="BC26" s="47"/>
      <c r="BD26" s="47"/>
      <c r="BE26" s="47"/>
      <c r="BF26" s="97">
        <f t="shared" si="16"/>
        <v>1</v>
      </c>
      <c r="BG26" s="94">
        <f t="shared" si="10"/>
        <v>0</v>
      </c>
      <c r="BH26" s="124"/>
      <c r="BI26" s="47"/>
      <c r="BJ26" s="97">
        <f t="shared" si="19"/>
        <v>0</v>
      </c>
      <c r="BK26" s="94">
        <f t="shared" si="11"/>
        <v>0</v>
      </c>
      <c r="BL26" s="124"/>
      <c r="BM26" s="47"/>
      <c r="BN26" s="118">
        <f t="shared" si="17"/>
        <v>0</v>
      </c>
      <c r="BO26" s="104"/>
    </row>
    <row r="27" spans="1:67" x14ac:dyDescent="0.2">
      <c r="A27" s="18">
        <v>40962</v>
      </c>
      <c r="B27">
        <f t="shared" si="0"/>
        <v>0</v>
      </c>
      <c r="C27">
        <f t="shared" si="12"/>
        <v>9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0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4"/>
        <v>1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3"/>
        <v>0</v>
      </c>
      <c r="AJ27" s="35"/>
      <c r="AK27" s="18">
        <v>40962</v>
      </c>
      <c r="AL27" s="86">
        <f t="shared" si="6"/>
        <v>0</v>
      </c>
      <c r="AM27" s="47"/>
      <c r="AN27" s="47"/>
      <c r="AO27" s="47"/>
      <c r="AP27" s="47"/>
      <c r="AQ27" s="97">
        <f t="shared" si="14"/>
        <v>7</v>
      </c>
      <c r="AR27" s="18">
        <v>40962</v>
      </c>
      <c r="AS27" s="86">
        <f t="shared" si="7"/>
        <v>0</v>
      </c>
      <c r="AT27" s="47"/>
      <c r="AU27" s="47"/>
      <c r="AV27" s="97">
        <f t="shared" si="18"/>
        <v>0</v>
      </c>
      <c r="AW27" s="86">
        <f t="shared" si="8"/>
        <v>0</v>
      </c>
      <c r="AX27" s="47"/>
      <c r="AY27" s="47"/>
      <c r="AZ27" s="97">
        <f t="shared" si="15"/>
        <v>0</v>
      </c>
      <c r="BA27" s="94">
        <f t="shared" si="9"/>
        <v>0</v>
      </c>
      <c r="BB27" s="124"/>
      <c r="BC27" s="47"/>
      <c r="BD27" s="47"/>
      <c r="BE27" s="47"/>
      <c r="BF27" s="97">
        <f t="shared" si="16"/>
        <v>1</v>
      </c>
      <c r="BG27" s="94">
        <f t="shared" si="10"/>
        <v>0</v>
      </c>
      <c r="BH27" s="124"/>
      <c r="BI27" s="47"/>
      <c r="BJ27" s="97">
        <f t="shared" si="19"/>
        <v>0</v>
      </c>
      <c r="BK27" s="94">
        <f t="shared" si="11"/>
        <v>0</v>
      </c>
      <c r="BL27" s="124"/>
      <c r="BM27" s="47"/>
      <c r="BN27" s="118">
        <f t="shared" si="17"/>
        <v>0</v>
      </c>
      <c r="BO27" s="104"/>
    </row>
    <row r="28" spans="1:67" x14ac:dyDescent="0.2">
      <c r="A28" s="18">
        <v>40963</v>
      </c>
      <c r="B28">
        <f t="shared" si="0"/>
        <v>6</v>
      </c>
      <c r="C28">
        <f t="shared" si="12"/>
        <v>15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0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1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3"/>
        <v>0</v>
      </c>
      <c r="AJ28" s="35"/>
      <c r="AK28" s="18">
        <v>40963</v>
      </c>
      <c r="AL28" s="86">
        <f t="shared" si="6"/>
        <v>5</v>
      </c>
      <c r="AM28" s="47">
        <v>1</v>
      </c>
      <c r="AN28" s="47"/>
      <c r="AO28" s="47">
        <v>4</v>
      </c>
      <c r="AP28" s="47"/>
      <c r="AQ28" s="97">
        <f t="shared" si="14"/>
        <v>12</v>
      </c>
      <c r="AR28" s="18">
        <v>40963</v>
      </c>
      <c r="AS28" s="86">
        <f t="shared" si="7"/>
        <v>0</v>
      </c>
      <c r="AT28" s="47"/>
      <c r="AU28" s="47"/>
      <c r="AV28" s="97">
        <f t="shared" si="18"/>
        <v>0</v>
      </c>
      <c r="AW28" s="86">
        <f t="shared" si="8"/>
        <v>0</v>
      </c>
      <c r="AX28" s="47"/>
      <c r="AY28" s="47"/>
      <c r="AZ28" s="97">
        <f t="shared" si="15"/>
        <v>0</v>
      </c>
      <c r="BA28" s="94">
        <f t="shared" si="9"/>
        <v>1</v>
      </c>
      <c r="BB28" s="124">
        <v>1</v>
      </c>
      <c r="BC28" s="47"/>
      <c r="BD28" s="47"/>
      <c r="BE28" s="47"/>
      <c r="BF28" s="97">
        <f>SUM(BA28+BF27)</f>
        <v>2</v>
      </c>
      <c r="BG28" s="94">
        <f t="shared" si="10"/>
        <v>0</v>
      </c>
      <c r="BH28" s="124"/>
      <c r="BI28" s="47"/>
      <c r="BJ28" s="97">
        <f t="shared" si="19"/>
        <v>0</v>
      </c>
      <c r="BK28" s="94">
        <f t="shared" si="11"/>
        <v>0</v>
      </c>
      <c r="BL28" s="124"/>
      <c r="BM28" s="47"/>
      <c r="BN28" s="118">
        <f t="shared" si="17"/>
        <v>0</v>
      </c>
      <c r="BO28" s="104" t="s">
        <v>199</v>
      </c>
    </row>
    <row r="29" spans="1:67" x14ac:dyDescent="0.2">
      <c r="A29" s="18">
        <v>40964</v>
      </c>
      <c r="B29">
        <f t="shared" si="0"/>
        <v>0</v>
      </c>
      <c r="C29">
        <f t="shared" si="12"/>
        <v>15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0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1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3"/>
        <v>0</v>
      </c>
      <c r="AJ29" s="35"/>
      <c r="AK29" s="18">
        <v>40964</v>
      </c>
      <c r="AL29" s="86">
        <f t="shared" si="6"/>
        <v>0</v>
      </c>
      <c r="AM29" s="47"/>
      <c r="AN29" s="47"/>
      <c r="AO29" s="47"/>
      <c r="AP29" s="47"/>
      <c r="AQ29" s="97">
        <f t="shared" si="14"/>
        <v>12</v>
      </c>
      <c r="AR29" s="18">
        <v>40964</v>
      </c>
      <c r="AS29" s="86">
        <f t="shared" si="7"/>
        <v>0</v>
      </c>
      <c r="AT29" s="47"/>
      <c r="AU29" s="47"/>
      <c r="AV29" s="97">
        <f t="shared" si="18"/>
        <v>0</v>
      </c>
      <c r="AW29" s="86">
        <f t="shared" si="8"/>
        <v>0</v>
      </c>
      <c r="AX29" s="47"/>
      <c r="AY29" s="47"/>
      <c r="AZ29" s="97">
        <f t="shared" si="15"/>
        <v>0</v>
      </c>
      <c r="BA29" s="94">
        <f t="shared" si="9"/>
        <v>0</v>
      </c>
      <c r="BB29" s="124"/>
      <c r="BC29" s="47"/>
      <c r="BD29" s="47"/>
      <c r="BE29" s="47"/>
      <c r="BF29" s="97">
        <f t="shared" si="16"/>
        <v>2</v>
      </c>
      <c r="BG29" s="94">
        <f t="shared" si="10"/>
        <v>0</v>
      </c>
      <c r="BH29" s="124"/>
      <c r="BI29" s="47"/>
      <c r="BJ29" s="97">
        <f t="shared" si="19"/>
        <v>0</v>
      </c>
      <c r="BK29" s="94">
        <f t="shared" si="11"/>
        <v>0</v>
      </c>
      <c r="BL29" s="124"/>
      <c r="BM29" s="47"/>
      <c r="BN29" s="118">
        <f t="shared" si="17"/>
        <v>0</v>
      </c>
      <c r="BO29" s="104"/>
    </row>
    <row r="30" spans="1:67" x14ac:dyDescent="0.2">
      <c r="A30" s="18">
        <v>40965</v>
      </c>
      <c r="B30">
        <f t="shared" si="0"/>
        <v>0</v>
      </c>
      <c r="C30">
        <f t="shared" si="12"/>
        <v>15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0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1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3"/>
        <v>0</v>
      </c>
      <c r="AJ30" s="35"/>
      <c r="AK30" s="18">
        <v>40965</v>
      </c>
      <c r="AL30" s="86">
        <f t="shared" si="6"/>
        <v>0</v>
      </c>
      <c r="AM30" s="47"/>
      <c r="AN30" s="47"/>
      <c r="AO30" s="47"/>
      <c r="AP30" s="47"/>
      <c r="AQ30" s="97">
        <f t="shared" si="14"/>
        <v>12</v>
      </c>
      <c r="AR30" s="18">
        <v>40965</v>
      </c>
      <c r="AS30" s="86">
        <f t="shared" si="7"/>
        <v>0</v>
      </c>
      <c r="AT30" s="47"/>
      <c r="AU30" s="47"/>
      <c r="AV30" s="97">
        <f t="shared" si="18"/>
        <v>0</v>
      </c>
      <c r="AW30" s="86">
        <f t="shared" si="8"/>
        <v>0</v>
      </c>
      <c r="AX30" s="47"/>
      <c r="AY30" s="47"/>
      <c r="AZ30" s="97">
        <f t="shared" si="15"/>
        <v>0</v>
      </c>
      <c r="BA30" s="94">
        <f t="shared" si="9"/>
        <v>0</v>
      </c>
      <c r="BB30" s="124"/>
      <c r="BC30" s="47"/>
      <c r="BD30" s="47"/>
      <c r="BE30" s="47"/>
      <c r="BF30" s="97">
        <f t="shared" si="16"/>
        <v>2</v>
      </c>
      <c r="BG30" s="94">
        <f t="shared" si="10"/>
        <v>0</v>
      </c>
      <c r="BH30" s="124"/>
      <c r="BI30" s="47"/>
      <c r="BJ30" s="97">
        <f t="shared" si="19"/>
        <v>0</v>
      </c>
      <c r="BK30" s="94">
        <f t="shared" si="11"/>
        <v>0</v>
      </c>
      <c r="BL30" s="124"/>
      <c r="BM30" s="47"/>
      <c r="BN30" s="118">
        <f t="shared" si="17"/>
        <v>0</v>
      </c>
      <c r="BO30" s="104"/>
    </row>
    <row r="31" spans="1:67" x14ac:dyDescent="0.2">
      <c r="A31" s="18">
        <v>40966</v>
      </c>
      <c r="B31">
        <f t="shared" si="0"/>
        <v>0</v>
      </c>
      <c r="C31">
        <f t="shared" si="12"/>
        <v>15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0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>SUM(Z30+Q31)</f>
        <v>1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3"/>
        <v>0</v>
      </c>
      <c r="AJ31" s="35"/>
      <c r="AK31" s="18">
        <v>40966</v>
      </c>
      <c r="AL31" s="86">
        <f t="shared" si="6"/>
        <v>0</v>
      </c>
      <c r="AM31" s="47"/>
      <c r="AN31" s="47"/>
      <c r="AO31" s="47"/>
      <c r="AP31" s="47"/>
      <c r="AQ31" s="97">
        <f t="shared" si="14"/>
        <v>12</v>
      </c>
      <c r="AR31" s="18">
        <v>40966</v>
      </c>
      <c r="AS31" s="86">
        <f t="shared" si="7"/>
        <v>0</v>
      </c>
      <c r="AT31" s="47"/>
      <c r="AU31" s="47"/>
      <c r="AV31" s="97">
        <f t="shared" si="18"/>
        <v>0</v>
      </c>
      <c r="AW31" s="86">
        <f t="shared" si="8"/>
        <v>0</v>
      </c>
      <c r="AX31" s="47"/>
      <c r="AY31" s="47"/>
      <c r="AZ31" s="97">
        <f t="shared" si="15"/>
        <v>0</v>
      </c>
      <c r="BA31" s="94">
        <f t="shared" si="9"/>
        <v>0</v>
      </c>
      <c r="BB31" s="124"/>
      <c r="BC31" s="47"/>
      <c r="BD31" s="47"/>
      <c r="BE31" s="47"/>
      <c r="BF31" s="97">
        <f t="shared" si="16"/>
        <v>2</v>
      </c>
      <c r="BG31" s="94">
        <f t="shared" si="10"/>
        <v>0</v>
      </c>
      <c r="BH31" s="124"/>
      <c r="BI31" s="47"/>
      <c r="BJ31" s="97">
        <f t="shared" si="19"/>
        <v>0</v>
      </c>
      <c r="BK31" s="94">
        <f t="shared" si="11"/>
        <v>0</v>
      </c>
      <c r="BL31" s="124"/>
      <c r="BM31" s="47"/>
      <c r="BN31" s="118">
        <f t="shared" si="17"/>
        <v>0</v>
      </c>
      <c r="BO31" s="104"/>
    </row>
    <row r="32" spans="1:67" x14ac:dyDescent="0.2">
      <c r="A32" s="18">
        <v>40967</v>
      </c>
      <c r="B32">
        <f>SUM(D32+Q32+AA32+AL32+AS32+AW32+BA32+BG32+BK32)</f>
        <v>0</v>
      </c>
      <c r="C32">
        <f>SUM(C31+B32)</f>
        <v>15</v>
      </c>
      <c r="D32" s="86">
        <f>SUM(E32:O32)</f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>SUM(P31+D32)</f>
        <v>0</v>
      </c>
      <c r="Q32" s="94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7">
        <f>SUM(Z31+Q32)</f>
        <v>1</v>
      </c>
      <c r="AA32" s="86">
        <f>SUM(AB32:AH32)</f>
        <v>0</v>
      </c>
      <c r="AB32" s="47"/>
      <c r="AC32" s="47"/>
      <c r="AD32" s="47"/>
      <c r="AE32" s="47"/>
      <c r="AF32" s="47"/>
      <c r="AG32" s="47"/>
      <c r="AH32" s="47"/>
      <c r="AI32" s="97">
        <f t="shared" si="13"/>
        <v>0</v>
      </c>
      <c r="AJ32" s="35"/>
      <c r="AK32" s="18">
        <v>40967</v>
      </c>
      <c r="AL32" s="86">
        <f t="shared" si="6"/>
        <v>0</v>
      </c>
      <c r="AM32" s="47"/>
      <c r="AN32" s="47"/>
      <c r="AO32" s="47"/>
      <c r="AP32" s="47"/>
      <c r="AQ32" s="97">
        <f t="shared" si="14"/>
        <v>12</v>
      </c>
      <c r="AR32" s="18">
        <v>40967</v>
      </c>
      <c r="AS32" s="86">
        <f t="shared" si="7"/>
        <v>0</v>
      </c>
      <c r="AT32" s="47"/>
      <c r="AU32" s="47"/>
      <c r="AV32" s="97">
        <f>SUM(AS32+AV31)</f>
        <v>0</v>
      </c>
      <c r="AW32" s="86">
        <f>SUM(AX32:AY32)</f>
        <v>0</v>
      </c>
      <c r="AX32" s="47"/>
      <c r="AY32" s="47"/>
      <c r="AZ32" s="97">
        <f>SUM(AW32+AZ31)</f>
        <v>0</v>
      </c>
      <c r="BA32" s="94">
        <f>SUM(BB32:BE32)</f>
        <v>0</v>
      </c>
      <c r="BB32" s="124"/>
      <c r="BC32" s="47"/>
      <c r="BD32" s="47"/>
      <c r="BE32" s="47"/>
      <c r="BF32" s="97">
        <f>SUM(BA32+BF31)</f>
        <v>2</v>
      </c>
      <c r="BG32" s="94">
        <f>SUM(BH32:BI32)</f>
        <v>0</v>
      </c>
      <c r="BH32" s="124"/>
      <c r="BI32" s="47"/>
      <c r="BJ32" s="97">
        <f>SUM(BG32+BJ31)</f>
        <v>0</v>
      </c>
      <c r="BK32" s="94">
        <f>SUM(BL32:BM32)</f>
        <v>0</v>
      </c>
      <c r="BL32" s="124"/>
      <c r="BM32" s="47"/>
      <c r="BN32" s="118">
        <f>SUM(BK32+BN31)</f>
        <v>0</v>
      </c>
      <c r="BO32" s="104"/>
    </row>
    <row r="33" spans="1:67" x14ac:dyDescent="0.2">
      <c r="A33" s="18">
        <v>40968</v>
      </c>
      <c r="B33">
        <f t="shared" si="0"/>
        <v>1</v>
      </c>
      <c r="C33">
        <f>SUM(C31+B33)</f>
        <v>16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>SUM(P31+D33)</f>
        <v>0</v>
      </c>
      <c r="Q33" s="94">
        <f>SUM(R33:Y33)</f>
        <v>0</v>
      </c>
      <c r="R33" s="47"/>
      <c r="S33" s="47"/>
      <c r="T33" s="47"/>
      <c r="U33" s="47"/>
      <c r="V33" s="47"/>
      <c r="W33" s="47"/>
      <c r="X33" s="47"/>
      <c r="Y33" s="47"/>
      <c r="Z33" s="97">
        <f>SUM(Z31+Q33)</f>
        <v>1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>SUM(AI31+AA33)</f>
        <v>0</v>
      </c>
      <c r="AJ33" s="35"/>
      <c r="AK33" s="18">
        <v>40968</v>
      </c>
      <c r="AL33" s="86">
        <f t="shared" si="6"/>
        <v>1</v>
      </c>
      <c r="AM33" s="47"/>
      <c r="AN33" s="47"/>
      <c r="AO33" s="47">
        <v>1</v>
      </c>
      <c r="AP33" s="47"/>
      <c r="AQ33" s="97">
        <f>SUM(AQ31+AL33)</f>
        <v>13</v>
      </c>
      <c r="AR33" s="18">
        <v>40968</v>
      </c>
      <c r="AS33" s="86">
        <f t="shared" si="7"/>
        <v>0</v>
      </c>
      <c r="AT33" s="47"/>
      <c r="AU33" s="47"/>
      <c r="AV33" s="97">
        <f>SUM(AS33+AV31)</f>
        <v>0</v>
      </c>
      <c r="AW33" s="86">
        <f t="shared" si="8"/>
        <v>0</v>
      </c>
      <c r="AX33" s="47"/>
      <c r="AY33" s="47"/>
      <c r="AZ33" s="97">
        <f>SUM(AW33+AZ31)</f>
        <v>0</v>
      </c>
      <c r="BA33" s="94">
        <f t="shared" si="9"/>
        <v>0</v>
      </c>
      <c r="BB33" s="124"/>
      <c r="BC33" s="47"/>
      <c r="BD33" s="47"/>
      <c r="BE33" s="47"/>
      <c r="BF33" s="97">
        <f>SUM(BA33+BF31)</f>
        <v>2</v>
      </c>
      <c r="BG33" s="94">
        <f t="shared" si="10"/>
        <v>0</v>
      </c>
      <c r="BH33" s="124"/>
      <c r="BI33" s="47"/>
      <c r="BJ33" s="97">
        <f>SUM(BG33+BJ31)</f>
        <v>0</v>
      </c>
      <c r="BK33" s="94">
        <f t="shared" si="11"/>
        <v>0</v>
      </c>
      <c r="BL33" s="124"/>
      <c r="BM33" s="47"/>
      <c r="BN33" s="118">
        <f>SUM(BK33+BN31)</f>
        <v>0</v>
      </c>
      <c r="BO33" s="104" t="s">
        <v>200</v>
      </c>
    </row>
    <row r="34" spans="1:67" s="30" customFormat="1" x14ac:dyDescent="0.2">
      <c r="A34" s="28" t="s">
        <v>53</v>
      </c>
      <c r="B34" s="29"/>
      <c r="C34" s="29"/>
      <c r="D34" s="37">
        <f t="shared" ref="D34:O34" si="20">SUM(D5:D33)</f>
        <v>0</v>
      </c>
      <c r="E34" s="37">
        <f t="shared" si="20"/>
        <v>0</v>
      </c>
      <c r="F34" s="37">
        <f t="shared" si="20"/>
        <v>0</v>
      </c>
      <c r="G34" s="37">
        <f t="shared" si="20"/>
        <v>0</v>
      </c>
      <c r="H34" s="37">
        <f t="shared" si="20"/>
        <v>0</v>
      </c>
      <c r="I34" s="37">
        <f t="shared" si="20"/>
        <v>0</v>
      </c>
      <c r="J34" s="37">
        <f t="shared" si="20"/>
        <v>0</v>
      </c>
      <c r="K34" s="37">
        <f t="shared" si="20"/>
        <v>0</v>
      </c>
      <c r="L34" s="37">
        <f t="shared" si="20"/>
        <v>0</v>
      </c>
      <c r="M34" s="37">
        <f t="shared" si="20"/>
        <v>0</v>
      </c>
      <c r="N34" s="37">
        <f t="shared" si="20"/>
        <v>0</v>
      </c>
      <c r="O34" s="37">
        <f t="shared" si="20"/>
        <v>0</v>
      </c>
      <c r="P34" s="29">
        <f>SUM(P33)</f>
        <v>0</v>
      </c>
      <c r="Q34" s="37">
        <f t="shared" ref="Q34:Y34" si="21">SUM(Q5:Q33)</f>
        <v>1</v>
      </c>
      <c r="R34" s="37">
        <f t="shared" si="21"/>
        <v>1</v>
      </c>
      <c r="S34" s="37">
        <f t="shared" si="21"/>
        <v>0</v>
      </c>
      <c r="T34" s="37">
        <f t="shared" si="21"/>
        <v>0</v>
      </c>
      <c r="U34" s="37">
        <f t="shared" si="21"/>
        <v>0</v>
      </c>
      <c r="V34" s="37">
        <f t="shared" si="21"/>
        <v>0</v>
      </c>
      <c r="W34" s="37">
        <f t="shared" si="21"/>
        <v>0</v>
      </c>
      <c r="X34" s="37">
        <f t="shared" si="21"/>
        <v>0</v>
      </c>
      <c r="Y34" s="37">
        <f t="shared" si="21"/>
        <v>0</v>
      </c>
      <c r="Z34" s="37">
        <f>SUM(Z33)</f>
        <v>1</v>
      </c>
      <c r="AA34" s="37">
        <f t="shared" ref="AA34:AH34" si="22">SUM(AA5:AA33)</f>
        <v>0</v>
      </c>
      <c r="AB34" s="37">
        <f t="shared" si="22"/>
        <v>0</v>
      </c>
      <c r="AC34" s="37">
        <f t="shared" si="22"/>
        <v>0</v>
      </c>
      <c r="AD34" s="37">
        <f t="shared" si="22"/>
        <v>0</v>
      </c>
      <c r="AE34" s="37">
        <f t="shared" si="22"/>
        <v>0</v>
      </c>
      <c r="AF34" s="37">
        <f t="shared" si="22"/>
        <v>0</v>
      </c>
      <c r="AG34" s="37">
        <f t="shared" si="22"/>
        <v>0</v>
      </c>
      <c r="AH34" s="37">
        <f t="shared" si="22"/>
        <v>0</v>
      </c>
      <c r="AI34" s="37">
        <f>SUM(AI33)</f>
        <v>0</v>
      </c>
      <c r="AJ34" s="37"/>
      <c r="AK34" s="29"/>
      <c r="AL34" s="37">
        <f>SUM(AL5:AL33)</f>
        <v>13</v>
      </c>
      <c r="AM34" s="37">
        <f>SUM(AM5:AM33)</f>
        <v>1</v>
      </c>
      <c r="AN34" s="37">
        <f>SUM(AN5:AN33)</f>
        <v>0</v>
      </c>
      <c r="AO34" s="37">
        <f>SUM(AO5:AO33)</f>
        <v>12</v>
      </c>
      <c r="AP34" s="37">
        <f>SUM(AP5:AP33)</f>
        <v>0</v>
      </c>
      <c r="AQ34" s="37">
        <f>SUM(AQ33)</f>
        <v>13</v>
      </c>
      <c r="AR34" s="29"/>
      <c r="AS34" s="37">
        <f>SUM(AS5:AS33)</f>
        <v>0</v>
      </c>
      <c r="AT34" s="37">
        <f>SUM(AT5:AT33)</f>
        <v>0</v>
      </c>
      <c r="AU34" s="37">
        <f>SUM(AU5:AU33)</f>
        <v>0</v>
      </c>
      <c r="AV34" s="37">
        <f>SUM(AV33)</f>
        <v>0</v>
      </c>
      <c r="AW34" s="37">
        <f>SUM(AW5:AW33)</f>
        <v>0</v>
      </c>
      <c r="AX34" s="37">
        <f>SUM(AX5:AX33)</f>
        <v>0</v>
      </c>
      <c r="AY34" s="37">
        <f>SUM(AY5:AY33)</f>
        <v>0</v>
      </c>
      <c r="AZ34" s="37">
        <f>SUM(AZ33)</f>
        <v>0</v>
      </c>
      <c r="BA34" s="37">
        <f>SUM(BA5:BA33)</f>
        <v>2</v>
      </c>
      <c r="BB34" s="37">
        <f>SUM(BB5:BB33)</f>
        <v>1</v>
      </c>
      <c r="BC34" s="37">
        <f>SUM(BC5:BC33)</f>
        <v>1</v>
      </c>
      <c r="BD34" s="37">
        <f>SUM(BD5:BD33)</f>
        <v>0</v>
      </c>
      <c r="BE34" s="37">
        <f>SUM(BE5:BE33)</f>
        <v>0</v>
      </c>
      <c r="BF34" s="37">
        <f>SUM(BF33)</f>
        <v>2</v>
      </c>
      <c r="BG34" s="37">
        <f>SUM(BG5:BG33)</f>
        <v>0</v>
      </c>
      <c r="BH34" s="37">
        <f>SUM(BH5:BH33)</f>
        <v>0</v>
      </c>
      <c r="BI34" s="37">
        <f>SUM(BI5:BI33)</f>
        <v>0</v>
      </c>
      <c r="BJ34" s="37">
        <f>SUM(BJ33)</f>
        <v>0</v>
      </c>
      <c r="BK34" s="37">
        <f>SUM(BK5:BK33)</f>
        <v>0</v>
      </c>
      <c r="BL34" s="37">
        <f>SUM(BL5:BL33)</f>
        <v>0</v>
      </c>
      <c r="BM34" s="37">
        <f>SUM(BM5:BM33)</f>
        <v>0</v>
      </c>
      <c r="BN34" s="37">
        <f>SUM(BN33)</f>
        <v>0</v>
      </c>
      <c r="BO34" s="29"/>
    </row>
    <row r="35" spans="1:67" x14ac:dyDescent="0.2">
      <c r="A35" s="18"/>
      <c r="AK35"/>
      <c r="AR35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A2" zoomScale="75" workbookViewId="0">
      <selection activeCell="BO34" sqref="BO34"/>
    </sheetView>
  </sheetViews>
  <sheetFormatPr defaultRowHeight="12.75" x14ac:dyDescent="0.2"/>
  <cols>
    <col min="1" max="1" width="8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5.85546875" customWidth="1"/>
    <col min="19" max="21" width="6" customWidth="1"/>
    <col min="22" max="22" width="8.570312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61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7" x14ac:dyDescent="0.2">
      <c r="A5" s="18">
        <v>40969</v>
      </c>
      <c r="B5">
        <f t="shared" ref="B5:B35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40969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40969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SUM(AW5:AY5)</f>
        <v>0</v>
      </c>
      <c r="BA5" s="86">
        <f>SUM(BB5:BE5)</f>
        <v>0</v>
      </c>
      <c r="BB5" s="47"/>
      <c r="BC5" s="47"/>
      <c r="BD5" s="47"/>
      <c r="BE5" s="47"/>
      <c r="BF5" s="97">
        <f>SUM(BB5:BE5)</f>
        <v>0</v>
      </c>
      <c r="BG5" s="86">
        <f>SUM(BH5:BI5)</f>
        <v>0</v>
      </c>
      <c r="BH5" s="47"/>
      <c r="BI5" s="47"/>
      <c r="BJ5" s="97">
        <f>SUM(BG5:BI5)</f>
        <v>0</v>
      </c>
      <c r="BK5" s="86">
        <f>SUM(BL5:BM5)</f>
        <v>0</v>
      </c>
      <c r="BL5" s="47"/>
      <c r="BM5" s="47"/>
      <c r="BN5" s="93">
        <f>SUM(BK5:BM5)</f>
        <v>0</v>
      </c>
      <c r="BO5" s="104"/>
    </row>
    <row r="6" spans="1:67" ht="15" customHeight="1" x14ac:dyDescent="0.2">
      <c r="A6" s="18">
        <v>40970</v>
      </c>
      <c r="B6">
        <f t="shared" si="0"/>
        <v>2</v>
      </c>
      <c r="C6">
        <f>SUM(C5+B6)</f>
        <v>2</v>
      </c>
      <c r="D6" s="86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5" si="2">SUM(P5+D6)</f>
        <v>0</v>
      </c>
      <c r="Q6" s="94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5" si="4">SUM(Z5+Q6)</f>
        <v>0</v>
      </c>
      <c r="AA6" s="86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40970</v>
      </c>
      <c r="AL6" s="86">
        <f t="shared" ref="AL6:AL35" si="6">SUM(AM6:AP6)</f>
        <v>2</v>
      </c>
      <c r="AM6" s="47"/>
      <c r="AN6" s="47"/>
      <c r="AO6" s="47">
        <v>2</v>
      </c>
      <c r="AP6" s="47"/>
      <c r="AQ6" s="97">
        <f>SUM(AQ5+AL6)</f>
        <v>2</v>
      </c>
      <c r="AR6" s="18">
        <v>40970</v>
      </c>
      <c r="AS6" s="86">
        <f t="shared" ref="AS6:AS35" si="7">SUM(AT6:AU6)</f>
        <v>0</v>
      </c>
      <c r="AT6" s="47"/>
      <c r="AU6" s="47"/>
      <c r="AV6" s="97">
        <f>SUM(AS6+AV5)</f>
        <v>0</v>
      </c>
      <c r="AW6" s="86">
        <f t="shared" ref="AW6:AW35" si="8">SUM(AX6:AY6)</f>
        <v>0</v>
      </c>
      <c r="AX6" s="47"/>
      <c r="AY6" s="47"/>
      <c r="AZ6" s="97">
        <f>SUM(AW6+AZ5)</f>
        <v>0</v>
      </c>
      <c r="BA6" s="86">
        <f>SUM(BB6:BE6)</f>
        <v>0</v>
      </c>
      <c r="BB6" s="47"/>
      <c r="BC6" s="47"/>
      <c r="BD6" s="47"/>
      <c r="BE6" s="47"/>
      <c r="BF6" s="97">
        <f>SUM(BB6+BF5)</f>
        <v>0</v>
      </c>
      <c r="BG6" s="86">
        <f t="shared" ref="BG6:BG35" si="9">SUM(BH6:BI6)</f>
        <v>0</v>
      </c>
      <c r="BH6" s="47"/>
      <c r="BI6" s="47"/>
      <c r="BJ6" s="97">
        <f>SUM(BG6+BJ5)</f>
        <v>0</v>
      </c>
      <c r="BK6" s="86">
        <f t="shared" ref="BK6:BK35" si="10">SUM(BL6:BM6)</f>
        <v>0</v>
      </c>
      <c r="BL6" s="47"/>
      <c r="BM6" s="47"/>
      <c r="BN6" s="94">
        <f>SUM(BK6+BN5)</f>
        <v>0</v>
      </c>
      <c r="BO6" s="104" t="s">
        <v>201</v>
      </c>
    </row>
    <row r="7" spans="1:67" x14ac:dyDescent="0.2">
      <c r="A7" s="18">
        <v>40971</v>
      </c>
      <c r="B7">
        <f t="shared" si="0"/>
        <v>0</v>
      </c>
      <c r="C7">
        <f t="shared" ref="C7:C35" si="11">SUM(C6+B7)</f>
        <v>2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0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5" si="12">SUM(AI6+AA7)</f>
        <v>0</v>
      </c>
      <c r="AJ7" s="35"/>
      <c r="AK7" s="18">
        <v>40971</v>
      </c>
      <c r="AL7" s="86">
        <f t="shared" si="6"/>
        <v>0</v>
      </c>
      <c r="AM7" s="47"/>
      <c r="AN7" s="47"/>
      <c r="AO7" s="47"/>
      <c r="AP7" s="47"/>
      <c r="AQ7" s="97">
        <f t="shared" ref="AQ7:AQ35" si="13">SUM(AQ6+AL7)</f>
        <v>2</v>
      </c>
      <c r="AR7" s="18">
        <v>40971</v>
      </c>
      <c r="AS7" s="86">
        <f t="shared" si="7"/>
        <v>0</v>
      </c>
      <c r="AT7" s="47"/>
      <c r="AU7" s="47"/>
      <c r="AV7" s="97">
        <f t="shared" ref="AV7:AV35" si="14">SUM(AS7+AV6)</f>
        <v>0</v>
      </c>
      <c r="AW7" s="86">
        <f t="shared" si="8"/>
        <v>0</v>
      </c>
      <c r="AX7" s="47"/>
      <c r="AY7" s="47"/>
      <c r="AZ7" s="97">
        <f t="shared" ref="AZ7:AZ35" si="15">SUM(AW7+AZ6)</f>
        <v>0</v>
      </c>
      <c r="BA7" s="86">
        <f t="shared" ref="BA7:BA35" si="16">SUM(BB7:BE7)</f>
        <v>0</v>
      </c>
      <c r="BB7" s="47"/>
      <c r="BC7" s="47"/>
      <c r="BD7" s="47"/>
      <c r="BE7" s="47"/>
      <c r="BF7" s="97">
        <f t="shared" ref="BF7:BF34" si="17">SUM(BB7+BF6)</f>
        <v>0</v>
      </c>
      <c r="BG7" s="86">
        <f t="shared" si="9"/>
        <v>0</v>
      </c>
      <c r="BH7" s="47"/>
      <c r="BI7" s="47"/>
      <c r="BJ7" s="97">
        <f t="shared" ref="BJ7:BJ35" si="18">SUM(BG7+BJ6)</f>
        <v>0</v>
      </c>
      <c r="BK7" s="86">
        <f t="shared" si="10"/>
        <v>0</v>
      </c>
      <c r="BL7" s="47"/>
      <c r="BM7" s="47"/>
      <c r="BN7" s="94">
        <f t="shared" ref="BN7:BN35" si="19">SUM(BK7+BN6)</f>
        <v>0</v>
      </c>
      <c r="BO7" s="104"/>
    </row>
    <row r="8" spans="1:67" x14ac:dyDescent="0.2">
      <c r="A8" s="18">
        <v>40972</v>
      </c>
      <c r="B8">
        <f t="shared" si="0"/>
        <v>0</v>
      </c>
      <c r="C8">
        <f t="shared" si="11"/>
        <v>2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0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2"/>
        <v>0</v>
      </c>
      <c r="AJ8" s="35"/>
      <c r="AK8" s="18">
        <v>40972</v>
      </c>
      <c r="AL8" s="86">
        <f t="shared" si="6"/>
        <v>0</v>
      </c>
      <c r="AM8" s="47"/>
      <c r="AN8" s="47"/>
      <c r="AO8" s="47"/>
      <c r="AP8" s="47"/>
      <c r="AQ8" s="97">
        <f t="shared" si="13"/>
        <v>2</v>
      </c>
      <c r="AR8" s="18">
        <v>40972</v>
      </c>
      <c r="AS8" s="86">
        <f t="shared" si="7"/>
        <v>0</v>
      </c>
      <c r="AT8" s="47"/>
      <c r="AU8" s="47"/>
      <c r="AV8" s="97">
        <f t="shared" si="14"/>
        <v>0</v>
      </c>
      <c r="AW8" s="86">
        <f t="shared" si="8"/>
        <v>0</v>
      </c>
      <c r="AX8" s="47"/>
      <c r="AY8" s="47"/>
      <c r="AZ8" s="97">
        <f t="shared" si="15"/>
        <v>0</v>
      </c>
      <c r="BA8" s="86">
        <f t="shared" si="16"/>
        <v>0</v>
      </c>
      <c r="BB8" s="47"/>
      <c r="BC8" s="47"/>
      <c r="BD8" s="47"/>
      <c r="BE8" s="47"/>
      <c r="BF8" s="97">
        <f t="shared" si="17"/>
        <v>0</v>
      </c>
      <c r="BG8" s="86">
        <f t="shared" si="9"/>
        <v>0</v>
      </c>
      <c r="BH8" s="47"/>
      <c r="BI8" s="47"/>
      <c r="BJ8" s="97">
        <f>SUM(BG8+BJ7)</f>
        <v>0</v>
      </c>
      <c r="BK8" s="86">
        <f t="shared" si="10"/>
        <v>0</v>
      </c>
      <c r="BL8" s="47"/>
      <c r="BM8" s="47"/>
      <c r="BN8" s="94">
        <f t="shared" si="19"/>
        <v>0</v>
      </c>
      <c r="BO8" s="104"/>
    </row>
    <row r="9" spans="1:67" x14ac:dyDescent="0.2">
      <c r="A9" s="18">
        <v>40973</v>
      </c>
      <c r="B9">
        <f t="shared" si="0"/>
        <v>0</v>
      </c>
      <c r="C9">
        <f t="shared" si="11"/>
        <v>2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0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2"/>
        <v>0</v>
      </c>
      <c r="AJ9" s="35"/>
      <c r="AK9" s="18">
        <v>40973</v>
      </c>
      <c r="AL9" s="86">
        <f t="shared" si="6"/>
        <v>0</v>
      </c>
      <c r="AM9" s="47"/>
      <c r="AN9" s="47"/>
      <c r="AO9" s="47"/>
      <c r="AP9" s="47"/>
      <c r="AQ9" s="97">
        <f t="shared" si="13"/>
        <v>2</v>
      </c>
      <c r="AR9" s="18">
        <v>40973</v>
      </c>
      <c r="AS9" s="86">
        <f t="shared" si="7"/>
        <v>0</v>
      </c>
      <c r="AT9" s="47"/>
      <c r="AU9" s="47"/>
      <c r="AV9" s="97">
        <f t="shared" si="14"/>
        <v>0</v>
      </c>
      <c r="AW9" s="86">
        <f t="shared" si="8"/>
        <v>0</v>
      </c>
      <c r="AX9" s="47"/>
      <c r="AY9" s="47"/>
      <c r="AZ9" s="97">
        <f t="shared" si="15"/>
        <v>0</v>
      </c>
      <c r="BA9" s="86">
        <f t="shared" si="16"/>
        <v>0</v>
      </c>
      <c r="BB9" s="47"/>
      <c r="BC9" s="47"/>
      <c r="BD9" s="47"/>
      <c r="BE9" s="47"/>
      <c r="BF9" s="97">
        <f t="shared" si="17"/>
        <v>0</v>
      </c>
      <c r="BG9" s="86">
        <f t="shared" si="9"/>
        <v>0</v>
      </c>
      <c r="BH9" s="47"/>
      <c r="BI9" s="47"/>
      <c r="BJ9" s="97">
        <f t="shared" si="18"/>
        <v>0</v>
      </c>
      <c r="BK9" s="86">
        <f t="shared" si="10"/>
        <v>0</v>
      </c>
      <c r="BL9" s="47"/>
      <c r="BM9" s="47"/>
      <c r="BN9" s="94">
        <f t="shared" si="19"/>
        <v>0</v>
      </c>
      <c r="BO9" s="104" t="s">
        <v>203</v>
      </c>
    </row>
    <row r="10" spans="1:67" x14ac:dyDescent="0.2">
      <c r="A10" s="18">
        <v>40974</v>
      </c>
      <c r="B10">
        <f t="shared" si="0"/>
        <v>0</v>
      </c>
      <c r="C10">
        <f t="shared" si="11"/>
        <v>2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0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0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2"/>
        <v>0</v>
      </c>
      <c r="AJ10" s="35"/>
      <c r="AK10" s="18">
        <v>40974</v>
      </c>
      <c r="AL10" s="86">
        <f t="shared" si="6"/>
        <v>0</v>
      </c>
      <c r="AM10" s="47"/>
      <c r="AN10" s="47"/>
      <c r="AO10" s="47"/>
      <c r="AP10" s="47"/>
      <c r="AQ10" s="97">
        <f t="shared" si="13"/>
        <v>2</v>
      </c>
      <c r="AR10" s="18">
        <v>40974</v>
      </c>
      <c r="AS10" s="86">
        <f t="shared" si="7"/>
        <v>0</v>
      </c>
      <c r="AT10" s="47"/>
      <c r="AU10" s="47"/>
      <c r="AV10" s="97">
        <f t="shared" si="14"/>
        <v>0</v>
      </c>
      <c r="AW10" s="86">
        <f t="shared" si="8"/>
        <v>0</v>
      </c>
      <c r="AX10" s="47"/>
      <c r="AY10" s="47"/>
      <c r="AZ10" s="97">
        <f t="shared" si="15"/>
        <v>0</v>
      </c>
      <c r="BA10" s="86">
        <f t="shared" si="16"/>
        <v>0</v>
      </c>
      <c r="BB10" s="47"/>
      <c r="BC10" s="47"/>
      <c r="BD10" s="47"/>
      <c r="BE10" s="47"/>
      <c r="BF10" s="97">
        <f t="shared" si="17"/>
        <v>0</v>
      </c>
      <c r="BG10" s="86">
        <f t="shared" si="9"/>
        <v>0</v>
      </c>
      <c r="BH10" s="47"/>
      <c r="BI10" s="47"/>
      <c r="BJ10" s="97">
        <f t="shared" si="18"/>
        <v>0</v>
      </c>
      <c r="BK10" s="86">
        <f t="shared" si="10"/>
        <v>0</v>
      </c>
      <c r="BL10" s="47"/>
      <c r="BM10" s="47"/>
      <c r="BN10" s="94">
        <f t="shared" si="19"/>
        <v>0</v>
      </c>
      <c r="BO10" s="104"/>
    </row>
    <row r="11" spans="1:67" x14ac:dyDescent="0.2">
      <c r="A11" s="18">
        <v>40975</v>
      </c>
      <c r="B11">
        <f t="shared" si="0"/>
        <v>0</v>
      </c>
      <c r="C11">
        <f t="shared" si="11"/>
        <v>2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0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0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2"/>
        <v>0</v>
      </c>
      <c r="AJ11" s="35"/>
      <c r="AK11" s="18">
        <v>40975</v>
      </c>
      <c r="AL11" s="86">
        <f t="shared" si="6"/>
        <v>0</v>
      </c>
      <c r="AM11" s="47"/>
      <c r="AN11" s="47"/>
      <c r="AO11" s="47"/>
      <c r="AP11" s="47"/>
      <c r="AQ11" s="97">
        <f t="shared" si="13"/>
        <v>2</v>
      </c>
      <c r="AR11" s="18">
        <v>40975</v>
      </c>
      <c r="AS11" s="86">
        <f t="shared" si="7"/>
        <v>0</v>
      </c>
      <c r="AT11" s="47"/>
      <c r="AU11" s="47"/>
      <c r="AV11" s="97">
        <f t="shared" si="14"/>
        <v>0</v>
      </c>
      <c r="AW11" s="86">
        <f t="shared" si="8"/>
        <v>0</v>
      </c>
      <c r="AX11" s="47"/>
      <c r="AY11" s="47"/>
      <c r="AZ11" s="97">
        <f t="shared" si="15"/>
        <v>0</v>
      </c>
      <c r="BA11" s="86">
        <f t="shared" si="16"/>
        <v>0</v>
      </c>
      <c r="BB11" s="47"/>
      <c r="BC11" s="47"/>
      <c r="BD11" s="47"/>
      <c r="BE11" s="47"/>
      <c r="BF11" s="97">
        <f t="shared" si="17"/>
        <v>0</v>
      </c>
      <c r="BG11" s="86">
        <f t="shared" si="9"/>
        <v>0</v>
      </c>
      <c r="BH11" s="47"/>
      <c r="BI11" s="47"/>
      <c r="BJ11" s="97">
        <f t="shared" si="18"/>
        <v>0</v>
      </c>
      <c r="BK11" s="86">
        <f t="shared" si="10"/>
        <v>0</v>
      </c>
      <c r="BL11" s="47"/>
      <c r="BM11" s="47"/>
      <c r="BN11" s="94">
        <f t="shared" si="19"/>
        <v>0</v>
      </c>
      <c r="BO11" s="104" t="s">
        <v>202</v>
      </c>
    </row>
    <row r="12" spans="1:67" x14ac:dyDescent="0.2">
      <c r="A12" s="18">
        <v>40976</v>
      </c>
      <c r="B12">
        <f t="shared" si="0"/>
        <v>0</v>
      </c>
      <c r="C12">
        <f t="shared" si="11"/>
        <v>2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0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0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2"/>
        <v>0</v>
      </c>
      <c r="AJ12" s="35"/>
      <c r="AK12" s="18">
        <v>40976</v>
      </c>
      <c r="AL12" s="86">
        <f t="shared" si="6"/>
        <v>0</v>
      </c>
      <c r="AM12" s="47"/>
      <c r="AN12" s="47"/>
      <c r="AO12" s="47"/>
      <c r="AP12" s="47"/>
      <c r="AQ12" s="97">
        <f t="shared" si="13"/>
        <v>2</v>
      </c>
      <c r="AR12" s="18">
        <v>40976</v>
      </c>
      <c r="AS12" s="86">
        <f t="shared" si="7"/>
        <v>0</v>
      </c>
      <c r="AT12" s="47"/>
      <c r="AU12" s="47"/>
      <c r="AV12" s="97">
        <f t="shared" si="14"/>
        <v>0</v>
      </c>
      <c r="AW12" s="86">
        <f t="shared" si="8"/>
        <v>0</v>
      </c>
      <c r="AX12" s="47"/>
      <c r="AY12" s="47"/>
      <c r="AZ12" s="97">
        <f t="shared" si="15"/>
        <v>0</v>
      </c>
      <c r="BA12" s="86">
        <f t="shared" si="16"/>
        <v>0</v>
      </c>
      <c r="BB12" s="47"/>
      <c r="BC12" s="47"/>
      <c r="BD12" s="47"/>
      <c r="BE12" s="47"/>
      <c r="BF12" s="97">
        <f t="shared" si="17"/>
        <v>0</v>
      </c>
      <c r="BG12" s="86">
        <f t="shared" si="9"/>
        <v>0</v>
      </c>
      <c r="BH12" s="47"/>
      <c r="BI12" s="47"/>
      <c r="BJ12" s="97">
        <f t="shared" si="18"/>
        <v>0</v>
      </c>
      <c r="BK12" s="86">
        <f t="shared" si="10"/>
        <v>0</v>
      </c>
      <c r="BL12" s="47"/>
      <c r="BM12" s="47"/>
      <c r="BN12" s="94">
        <f t="shared" si="19"/>
        <v>0</v>
      </c>
      <c r="BO12" s="104"/>
    </row>
    <row r="13" spans="1:67" x14ac:dyDescent="0.2">
      <c r="A13" s="18">
        <v>40977</v>
      </c>
      <c r="B13">
        <f t="shared" si="0"/>
        <v>0</v>
      </c>
      <c r="C13">
        <f t="shared" si="11"/>
        <v>2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0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4"/>
        <v>0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2"/>
        <v>0</v>
      </c>
      <c r="AJ13" s="35"/>
      <c r="AK13" s="18">
        <v>40977</v>
      </c>
      <c r="AL13" s="86">
        <f t="shared" si="6"/>
        <v>0</v>
      </c>
      <c r="AM13" s="47"/>
      <c r="AN13" s="47"/>
      <c r="AO13" s="47"/>
      <c r="AP13" s="47"/>
      <c r="AQ13" s="97">
        <f t="shared" si="13"/>
        <v>2</v>
      </c>
      <c r="AR13" s="18">
        <v>40977</v>
      </c>
      <c r="AS13" s="86">
        <f t="shared" si="7"/>
        <v>0</v>
      </c>
      <c r="AT13" s="47"/>
      <c r="AU13" s="47"/>
      <c r="AV13" s="97">
        <f t="shared" si="14"/>
        <v>0</v>
      </c>
      <c r="AW13" s="86">
        <f t="shared" si="8"/>
        <v>0</v>
      </c>
      <c r="AX13" s="47"/>
      <c r="AY13" s="47"/>
      <c r="AZ13" s="97">
        <f t="shared" si="15"/>
        <v>0</v>
      </c>
      <c r="BA13" s="86">
        <f t="shared" si="16"/>
        <v>0</v>
      </c>
      <c r="BB13" s="47"/>
      <c r="BC13" s="47"/>
      <c r="BD13" s="47"/>
      <c r="BE13" s="47"/>
      <c r="BF13" s="97">
        <f t="shared" si="17"/>
        <v>0</v>
      </c>
      <c r="BG13" s="86">
        <f t="shared" si="9"/>
        <v>0</v>
      </c>
      <c r="BH13" s="47"/>
      <c r="BI13" s="47"/>
      <c r="BJ13" s="97">
        <f t="shared" si="18"/>
        <v>0</v>
      </c>
      <c r="BK13" s="86">
        <f t="shared" si="10"/>
        <v>0</v>
      </c>
      <c r="BL13" s="47"/>
      <c r="BM13" s="47"/>
      <c r="BN13" s="94">
        <f t="shared" si="19"/>
        <v>0</v>
      </c>
      <c r="BO13" s="104" t="s">
        <v>203</v>
      </c>
    </row>
    <row r="14" spans="1:67" x14ac:dyDescent="0.2">
      <c r="A14" s="18">
        <v>40978</v>
      </c>
      <c r="B14">
        <f t="shared" si="0"/>
        <v>0</v>
      </c>
      <c r="C14">
        <f t="shared" si="11"/>
        <v>2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0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0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2"/>
        <v>0</v>
      </c>
      <c r="AJ14" s="35"/>
      <c r="AK14" s="18">
        <v>40978</v>
      </c>
      <c r="AL14" s="86">
        <f t="shared" si="6"/>
        <v>0</v>
      </c>
      <c r="AM14" s="47"/>
      <c r="AN14" s="47"/>
      <c r="AO14" s="47"/>
      <c r="AP14" s="47"/>
      <c r="AQ14" s="97">
        <f t="shared" si="13"/>
        <v>2</v>
      </c>
      <c r="AR14" s="18">
        <v>40978</v>
      </c>
      <c r="AS14" s="86">
        <f t="shared" si="7"/>
        <v>0</v>
      </c>
      <c r="AT14" s="47"/>
      <c r="AU14" s="47"/>
      <c r="AV14" s="97">
        <f t="shared" si="14"/>
        <v>0</v>
      </c>
      <c r="AW14" s="86">
        <f t="shared" si="8"/>
        <v>0</v>
      </c>
      <c r="AX14" s="47"/>
      <c r="AY14" s="47"/>
      <c r="AZ14" s="97">
        <f t="shared" si="15"/>
        <v>0</v>
      </c>
      <c r="BA14" s="86">
        <f t="shared" si="16"/>
        <v>0</v>
      </c>
      <c r="BB14" s="47"/>
      <c r="BC14" s="47"/>
      <c r="BD14" s="47"/>
      <c r="BE14" s="47"/>
      <c r="BF14" s="97">
        <f t="shared" si="17"/>
        <v>0</v>
      </c>
      <c r="BG14" s="86">
        <f t="shared" si="9"/>
        <v>0</v>
      </c>
      <c r="BH14" s="47"/>
      <c r="BI14" s="47"/>
      <c r="BJ14" s="97">
        <f t="shared" si="18"/>
        <v>0</v>
      </c>
      <c r="BK14" s="86">
        <f t="shared" si="10"/>
        <v>0</v>
      </c>
      <c r="BL14" s="47"/>
      <c r="BM14" s="47"/>
      <c r="BN14" s="94">
        <f t="shared" si="19"/>
        <v>0</v>
      </c>
      <c r="BO14" s="104"/>
    </row>
    <row r="15" spans="1:67" x14ac:dyDescent="0.2">
      <c r="A15" s="18">
        <v>40979</v>
      </c>
      <c r="B15">
        <f t="shared" si="0"/>
        <v>0</v>
      </c>
      <c r="C15">
        <f t="shared" si="11"/>
        <v>2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0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2"/>
        <v>0</v>
      </c>
      <c r="AJ15" s="35"/>
      <c r="AK15" s="18">
        <v>40979</v>
      </c>
      <c r="AL15" s="86">
        <f t="shared" si="6"/>
        <v>0</v>
      </c>
      <c r="AM15" s="47"/>
      <c r="AN15" s="47"/>
      <c r="AO15" s="47"/>
      <c r="AP15" s="47"/>
      <c r="AQ15" s="97">
        <f t="shared" si="13"/>
        <v>2</v>
      </c>
      <c r="AR15" s="18">
        <v>40979</v>
      </c>
      <c r="AS15" s="86">
        <f t="shared" si="7"/>
        <v>0</v>
      </c>
      <c r="AT15" s="47"/>
      <c r="AU15" s="47"/>
      <c r="AV15" s="97">
        <f t="shared" si="14"/>
        <v>0</v>
      </c>
      <c r="AW15" s="86">
        <f t="shared" si="8"/>
        <v>0</v>
      </c>
      <c r="AX15" s="47"/>
      <c r="AY15" s="47"/>
      <c r="AZ15" s="97">
        <f t="shared" si="15"/>
        <v>0</v>
      </c>
      <c r="BA15" s="86">
        <f t="shared" si="16"/>
        <v>0</v>
      </c>
      <c r="BB15" s="47"/>
      <c r="BC15" s="47"/>
      <c r="BD15" s="47"/>
      <c r="BE15" s="47"/>
      <c r="BF15" s="97">
        <f t="shared" si="17"/>
        <v>0</v>
      </c>
      <c r="BG15" s="86">
        <f t="shared" si="9"/>
        <v>0</v>
      </c>
      <c r="BH15" s="47"/>
      <c r="BI15" s="47"/>
      <c r="BJ15" s="97">
        <f t="shared" si="18"/>
        <v>0</v>
      </c>
      <c r="BK15" s="86">
        <f t="shared" si="10"/>
        <v>0</v>
      </c>
      <c r="BL15" s="47"/>
      <c r="BM15" s="47"/>
      <c r="BN15" s="94">
        <f t="shared" si="19"/>
        <v>0</v>
      </c>
      <c r="BO15" s="104"/>
    </row>
    <row r="16" spans="1:67" x14ac:dyDescent="0.2">
      <c r="A16" s="18">
        <v>40980</v>
      </c>
      <c r="B16">
        <f t="shared" si="0"/>
        <v>1</v>
      </c>
      <c r="C16">
        <f t="shared" si="11"/>
        <v>3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0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0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2"/>
        <v>0</v>
      </c>
      <c r="AJ16" s="35"/>
      <c r="AK16" s="18">
        <v>40980</v>
      </c>
      <c r="AL16" s="86">
        <f t="shared" si="6"/>
        <v>1</v>
      </c>
      <c r="AM16" s="47"/>
      <c r="AN16" s="47"/>
      <c r="AO16" s="47">
        <v>1</v>
      </c>
      <c r="AP16" s="47"/>
      <c r="AQ16" s="97">
        <f t="shared" si="13"/>
        <v>3</v>
      </c>
      <c r="AR16" s="18">
        <v>40980</v>
      </c>
      <c r="AS16" s="86">
        <f t="shared" si="7"/>
        <v>0</v>
      </c>
      <c r="AT16" s="47"/>
      <c r="AU16" s="47"/>
      <c r="AV16" s="97">
        <f t="shared" si="14"/>
        <v>0</v>
      </c>
      <c r="AW16" s="86">
        <f t="shared" si="8"/>
        <v>0</v>
      </c>
      <c r="AX16" s="47"/>
      <c r="AY16" s="47"/>
      <c r="AZ16" s="97">
        <f t="shared" si="15"/>
        <v>0</v>
      </c>
      <c r="BA16" s="86">
        <f t="shared" si="16"/>
        <v>0</v>
      </c>
      <c r="BB16" s="47"/>
      <c r="BC16" s="47"/>
      <c r="BD16" s="47"/>
      <c r="BE16" s="47"/>
      <c r="BF16" s="97">
        <f t="shared" si="17"/>
        <v>0</v>
      </c>
      <c r="BG16" s="86">
        <f t="shared" si="9"/>
        <v>0</v>
      </c>
      <c r="BH16" s="47"/>
      <c r="BI16" s="47"/>
      <c r="BJ16" s="97">
        <f t="shared" si="18"/>
        <v>0</v>
      </c>
      <c r="BK16" s="86">
        <f t="shared" si="10"/>
        <v>0</v>
      </c>
      <c r="BL16" s="47"/>
      <c r="BM16" s="47"/>
      <c r="BN16" s="94">
        <f t="shared" si="19"/>
        <v>0</v>
      </c>
      <c r="BO16" s="104"/>
    </row>
    <row r="17" spans="1:67" x14ac:dyDescent="0.2">
      <c r="A17" s="18">
        <v>40981</v>
      </c>
      <c r="B17">
        <f t="shared" si="0"/>
        <v>0</v>
      </c>
      <c r="C17">
        <f t="shared" si="11"/>
        <v>3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0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0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2"/>
        <v>0</v>
      </c>
      <c r="AJ17" s="35"/>
      <c r="AK17" s="18">
        <v>40981</v>
      </c>
      <c r="AL17" s="86">
        <f t="shared" si="6"/>
        <v>0</v>
      </c>
      <c r="AM17" s="47"/>
      <c r="AN17" s="47"/>
      <c r="AO17" s="47"/>
      <c r="AP17" s="47"/>
      <c r="AQ17" s="97">
        <f t="shared" si="13"/>
        <v>3</v>
      </c>
      <c r="AR17" s="18">
        <v>40981</v>
      </c>
      <c r="AS17" s="86">
        <f t="shared" si="7"/>
        <v>0</v>
      </c>
      <c r="AT17" s="47"/>
      <c r="AU17" s="47"/>
      <c r="AV17" s="97">
        <f t="shared" si="14"/>
        <v>0</v>
      </c>
      <c r="AW17" s="86">
        <f t="shared" si="8"/>
        <v>0</v>
      </c>
      <c r="AX17" s="47"/>
      <c r="AY17" s="47"/>
      <c r="AZ17" s="97">
        <f t="shared" si="15"/>
        <v>0</v>
      </c>
      <c r="BA17" s="86">
        <f t="shared" si="16"/>
        <v>0</v>
      </c>
      <c r="BB17" s="47"/>
      <c r="BC17" s="47"/>
      <c r="BD17" s="47"/>
      <c r="BE17" s="47"/>
      <c r="BF17" s="97">
        <f t="shared" si="17"/>
        <v>0</v>
      </c>
      <c r="BG17" s="86">
        <f t="shared" si="9"/>
        <v>0</v>
      </c>
      <c r="BH17" s="47"/>
      <c r="BI17" s="47"/>
      <c r="BJ17" s="97">
        <f t="shared" si="18"/>
        <v>0</v>
      </c>
      <c r="BK17" s="86">
        <f t="shared" si="10"/>
        <v>0</v>
      </c>
      <c r="BL17" s="47"/>
      <c r="BM17" s="47"/>
      <c r="BN17" s="94">
        <f t="shared" si="19"/>
        <v>0</v>
      </c>
      <c r="BO17" s="104"/>
    </row>
    <row r="18" spans="1:67" x14ac:dyDescent="0.2">
      <c r="A18" s="18">
        <v>40982</v>
      </c>
      <c r="B18">
        <f t="shared" si="0"/>
        <v>0</v>
      </c>
      <c r="C18">
        <f t="shared" si="11"/>
        <v>3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0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0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2"/>
        <v>0</v>
      </c>
      <c r="AJ18" s="35"/>
      <c r="AK18" s="18">
        <v>40982</v>
      </c>
      <c r="AL18" s="86">
        <f t="shared" si="6"/>
        <v>0</v>
      </c>
      <c r="AM18" s="47"/>
      <c r="AN18" s="47"/>
      <c r="AO18" s="47"/>
      <c r="AP18" s="47"/>
      <c r="AQ18" s="97">
        <f t="shared" si="13"/>
        <v>3</v>
      </c>
      <c r="AR18" s="18">
        <v>40982</v>
      </c>
      <c r="AS18" s="86">
        <f t="shared" si="7"/>
        <v>0</v>
      </c>
      <c r="AT18" s="47"/>
      <c r="AU18" s="47"/>
      <c r="AV18" s="97">
        <f t="shared" si="14"/>
        <v>0</v>
      </c>
      <c r="AW18" s="86">
        <f t="shared" si="8"/>
        <v>0</v>
      </c>
      <c r="AX18" s="47"/>
      <c r="AY18" s="47"/>
      <c r="AZ18" s="97">
        <f t="shared" si="15"/>
        <v>0</v>
      </c>
      <c r="BA18" s="86">
        <f t="shared" si="16"/>
        <v>0</v>
      </c>
      <c r="BB18" s="47"/>
      <c r="BC18" s="47"/>
      <c r="BD18" s="47"/>
      <c r="BE18" s="47"/>
      <c r="BF18" s="97">
        <f t="shared" si="17"/>
        <v>0</v>
      </c>
      <c r="BG18" s="86">
        <f t="shared" si="9"/>
        <v>0</v>
      </c>
      <c r="BH18" s="47"/>
      <c r="BI18" s="47"/>
      <c r="BJ18" s="97">
        <f t="shared" si="18"/>
        <v>0</v>
      </c>
      <c r="BK18" s="86">
        <f t="shared" si="10"/>
        <v>0</v>
      </c>
      <c r="BL18" s="47"/>
      <c r="BM18" s="47"/>
      <c r="BN18" s="94">
        <f t="shared" si="19"/>
        <v>0</v>
      </c>
      <c r="BO18" s="104" t="s">
        <v>203</v>
      </c>
    </row>
    <row r="19" spans="1:67" x14ac:dyDescent="0.2">
      <c r="A19" s="18">
        <v>40983</v>
      </c>
      <c r="B19">
        <f t="shared" si="0"/>
        <v>0</v>
      </c>
      <c r="C19">
        <f t="shared" si="11"/>
        <v>3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0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2"/>
        <v>0</v>
      </c>
      <c r="AJ19" s="35"/>
      <c r="AK19" s="18">
        <v>40983</v>
      </c>
      <c r="AL19" s="86">
        <f t="shared" si="6"/>
        <v>0</v>
      </c>
      <c r="AM19" s="47"/>
      <c r="AN19" s="47"/>
      <c r="AO19" s="47"/>
      <c r="AP19" s="47"/>
      <c r="AQ19" s="97">
        <f t="shared" si="13"/>
        <v>3</v>
      </c>
      <c r="AR19" s="18">
        <v>40983</v>
      </c>
      <c r="AS19" s="86">
        <f t="shared" si="7"/>
        <v>0</v>
      </c>
      <c r="AT19" s="47"/>
      <c r="AU19" s="47"/>
      <c r="AV19" s="97">
        <f t="shared" si="14"/>
        <v>0</v>
      </c>
      <c r="AW19" s="86">
        <f t="shared" si="8"/>
        <v>0</v>
      </c>
      <c r="AX19" s="47"/>
      <c r="AY19" s="47"/>
      <c r="AZ19" s="97">
        <f t="shared" si="15"/>
        <v>0</v>
      </c>
      <c r="BA19" s="86">
        <f t="shared" si="16"/>
        <v>0</v>
      </c>
      <c r="BB19" s="47"/>
      <c r="BC19" s="47"/>
      <c r="BD19" s="47"/>
      <c r="BE19" s="47"/>
      <c r="BF19" s="97">
        <f t="shared" si="17"/>
        <v>0</v>
      </c>
      <c r="BG19" s="86">
        <f t="shared" si="9"/>
        <v>0</v>
      </c>
      <c r="BH19" s="47"/>
      <c r="BI19" s="47"/>
      <c r="BJ19" s="97">
        <f t="shared" si="18"/>
        <v>0</v>
      </c>
      <c r="BK19" s="86">
        <f t="shared" si="10"/>
        <v>0</v>
      </c>
      <c r="BL19" s="47"/>
      <c r="BM19" s="47"/>
      <c r="BN19" s="94">
        <f t="shared" si="19"/>
        <v>0</v>
      </c>
      <c r="BO19" s="104"/>
    </row>
    <row r="20" spans="1:67" x14ac:dyDescent="0.2">
      <c r="A20" s="18">
        <v>40984</v>
      </c>
      <c r="B20">
        <f t="shared" si="0"/>
        <v>0</v>
      </c>
      <c r="C20">
        <f t="shared" si="11"/>
        <v>3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0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0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2"/>
        <v>0</v>
      </c>
      <c r="AJ20" s="35"/>
      <c r="AK20" s="18">
        <v>40984</v>
      </c>
      <c r="AL20" s="86">
        <f t="shared" si="6"/>
        <v>0</v>
      </c>
      <c r="AM20" s="47"/>
      <c r="AN20" s="47"/>
      <c r="AO20" s="47"/>
      <c r="AP20" s="47"/>
      <c r="AQ20" s="97">
        <f t="shared" si="13"/>
        <v>3</v>
      </c>
      <c r="AR20" s="18">
        <v>40984</v>
      </c>
      <c r="AS20" s="86">
        <f t="shared" si="7"/>
        <v>0</v>
      </c>
      <c r="AT20" s="47"/>
      <c r="AU20" s="47"/>
      <c r="AV20" s="97">
        <f t="shared" si="14"/>
        <v>0</v>
      </c>
      <c r="AW20" s="86">
        <f t="shared" si="8"/>
        <v>0</v>
      </c>
      <c r="AX20" s="47"/>
      <c r="AY20" s="47"/>
      <c r="AZ20" s="97">
        <f t="shared" si="15"/>
        <v>0</v>
      </c>
      <c r="BA20" s="86">
        <f t="shared" si="16"/>
        <v>0</v>
      </c>
      <c r="BB20" s="47"/>
      <c r="BC20" s="47"/>
      <c r="BD20" s="47"/>
      <c r="BE20" s="47"/>
      <c r="BF20" s="97">
        <f t="shared" si="17"/>
        <v>0</v>
      </c>
      <c r="BG20" s="86">
        <f t="shared" si="9"/>
        <v>0</v>
      </c>
      <c r="BH20" s="47"/>
      <c r="BI20" s="47"/>
      <c r="BJ20" s="97">
        <f t="shared" si="18"/>
        <v>0</v>
      </c>
      <c r="BK20" s="86">
        <f t="shared" si="10"/>
        <v>0</v>
      </c>
      <c r="BL20" s="47"/>
      <c r="BM20" s="47"/>
      <c r="BN20" s="94">
        <f t="shared" si="19"/>
        <v>0</v>
      </c>
      <c r="BO20" s="104" t="s">
        <v>204</v>
      </c>
    </row>
    <row r="21" spans="1:67" x14ac:dyDescent="0.2">
      <c r="A21" s="18">
        <v>40985</v>
      </c>
      <c r="B21">
        <f t="shared" si="0"/>
        <v>0</v>
      </c>
      <c r="C21">
        <f t="shared" si="11"/>
        <v>3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0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0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2"/>
        <v>0</v>
      </c>
      <c r="AJ21" s="35"/>
      <c r="AK21" s="18">
        <v>40985</v>
      </c>
      <c r="AL21" s="86">
        <f t="shared" si="6"/>
        <v>0</v>
      </c>
      <c r="AM21" s="47"/>
      <c r="AN21" s="47"/>
      <c r="AO21" s="47"/>
      <c r="AP21" s="47"/>
      <c r="AQ21" s="97">
        <f t="shared" si="13"/>
        <v>3</v>
      </c>
      <c r="AR21" s="18">
        <v>40985</v>
      </c>
      <c r="AS21" s="86">
        <f t="shared" si="7"/>
        <v>0</v>
      </c>
      <c r="AT21" s="47"/>
      <c r="AU21" s="47"/>
      <c r="AV21" s="97">
        <f t="shared" si="14"/>
        <v>0</v>
      </c>
      <c r="AW21" s="86">
        <f t="shared" si="8"/>
        <v>0</v>
      </c>
      <c r="AX21" s="47"/>
      <c r="AY21" s="47"/>
      <c r="AZ21" s="97">
        <f t="shared" si="15"/>
        <v>0</v>
      </c>
      <c r="BA21" s="86">
        <f t="shared" si="16"/>
        <v>0</v>
      </c>
      <c r="BB21" s="47"/>
      <c r="BC21" s="47"/>
      <c r="BD21" s="47"/>
      <c r="BE21" s="47"/>
      <c r="BF21" s="97">
        <f t="shared" si="17"/>
        <v>0</v>
      </c>
      <c r="BG21" s="86">
        <f t="shared" si="9"/>
        <v>0</v>
      </c>
      <c r="BH21" s="47"/>
      <c r="BI21" s="47"/>
      <c r="BJ21" s="97">
        <f t="shared" si="18"/>
        <v>0</v>
      </c>
      <c r="BK21" s="86">
        <f t="shared" si="10"/>
        <v>0</v>
      </c>
      <c r="BL21" s="47"/>
      <c r="BM21" s="47"/>
      <c r="BN21" s="94">
        <f t="shared" si="19"/>
        <v>0</v>
      </c>
      <c r="BO21" s="104"/>
    </row>
    <row r="22" spans="1:67" x14ac:dyDescent="0.2">
      <c r="A22" s="18">
        <v>40986</v>
      </c>
      <c r="B22">
        <f t="shared" si="0"/>
        <v>0</v>
      </c>
      <c r="C22">
        <f t="shared" si="11"/>
        <v>3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0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0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2"/>
        <v>0</v>
      </c>
      <c r="AJ22" s="35"/>
      <c r="AK22" s="18">
        <v>40986</v>
      </c>
      <c r="AL22" s="86">
        <f t="shared" si="6"/>
        <v>0</v>
      </c>
      <c r="AM22" s="47"/>
      <c r="AN22" s="47"/>
      <c r="AO22" s="47"/>
      <c r="AP22" s="47"/>
      <c r="AQ22" s="97">
        <f t="shared" si="13"/>
        <v>3</v>
      </c>
      <c r="AR22" s="18">
        <v>40986</v>
      </c>
      <c r="AS22" s="86">
        <f t="shared" si="7"/>
        <v>0</v>
      </c>
      <c r="AT22" s="47"/>
      <c r="AU22" s="47"/>
      <c r="AV22" s="97">
        <f t="shared" si="14"/>
        <v>0</v>
      </c>
      <c r="AW22" s="86">
        <f t="shared" si="8"/>
        <v>0</v>
      </c>
      <c r="AX22" s="47"/>
      <c r="AY22" s="47"/>
      <c r="AZ22" s="97">
        <f t="shared" si="15"/>
        <v>0</v>
      </c>
      <c r="BA22" s="86">
        <f t="shared" si="16"/>
        <v>0</v>
      </c>
      <c r="BB22" s="47"/>
      <c r="BC22" s="47"/>
      <c r="BD22" s="47"/>
      <c r="BE22" s="47"/>
      <c r="BF22" s="97">
        <f t="shared" si="17"/>
        <v>0</v>
      </c>
      <c r="BG22" s="86">
        <f t="shared" si="9"/>
        <v>0</v>
      </c>
      <c r="BH22" s="47"/>
      <c r="BI22" s="47"/>
      <c r="BJ22" s="97">
        <f t="shared" si="18"/>
        <v>0</v>
      </c>
      <c r="BK22" s="86">
        <f t="shared" si="10"/>
        <v>0</v>
      </c>
      <c r="BL22" s="47"/>
      <c r="BM22" s="47"/>
      <c r="BN22" s="94">
        <f t="shared" si="19"/>
        <v>0</v>
      </c>
      <c r="BO22" s="104"/>
    </row>
    <row r="23" spans="1:67" x14ac:dyDescent="0.2">
      <c r="A23" s="18">
        <v>40987</v>
      </c>
      <c r="B23">
        <f t="shared" si="0"/>
        <v>0</v>
      </c>
      <c r="C23">
        <f t="shared" si="11"/>
        <v>3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0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0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2"/>
        <v>0</v>
      </c>
      <c r="AJ23" s="35"/>
      <c r="AK23" s="18">
        <v>40987</v>
      </c>
      <c r="AL23" s="86">
        <f t="shared" si="6"/>
        <v>0</v>
      </c>
      <c r="AM23" s="47"/>
      <c r="AN23" s="47"/>
      <c r="AO23" s="47"/>
      <c r="AP23" s="47"/>
      <c r="AQ23" s="97">
        <f t="shared" si="13"/>
        <v>3</v>
      </c>
      <c r="AR23" s="18">
        <v>40987</v>
      </c>
      <c r="AS23" s="86">
        <f t="shared" si="7"/>
        <v>0</v>
      </c>
      <c r="AT23" s="47"/>
      <c r="AU23" s="47"/>
      <c r="AV23" s="97">
        <f t="shared" si="14"/>
        <v>0</v>
      </c>
      <c r="AW23" s="86">
        <f t="shared" si="8"/>
        <v>0</v>
      </c>
      <c r="AX23" s="47"/>
      <c r="AY23" s="47"/>
      <c r="AZ23" s="97">
        <f t="shared" si="15"/>
        <v>0</v>
      </c>
      <c r="BA23" s="86">
        <f t="shared" si="16"/>
        <v>0</v>
      </c>
      <c r="BB23" s="47"/>
      <c r="BC23" s="47"/>
      <c r="BD23" s="47"/>
      <c r="BE23" s="47"/>
      <c r="BF23" s="97">
        <f t="shared" si="17"/>
        <v>0</v>
      </c>
      <c r="BG23" s="86">
        <f t="shared" si="9"/>
        <v>0</v>
      </c>
      <c r="BH23" s="47"/>
      <c r="BI23" s="47"/>
      <c r="BJ23" s="97">
        <f t="shared" si="18"/>
        <v>0</v>
      </c>
      <c r="BK23" s="86">
        <f t="shared" si="10"/>
        <v>0</v>
      </c>
      <c r="BL23" s="47"/>
      <c r="BM23" s="47"/>
      <c r="BN23" s="94">
        <f t="shared" si="19"/>
        <v>0</v>
      </c>
      <c r="BO23" s="104" t="s">
        <v>203</v>
      </c>
    </row>
    <row r="24" spans="1:67" x14ac:dyDescent="0.2">
      <c r="A24" s="18">
        <v>40988</v>
      </c>
      <c r="B24">
        <f t="shared" si="0"/>
        <v>0</v>
      </c>
      <c r="C24">
        <f t="shared" si="11"/>
        <v>3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0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0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2"/>
        <v>0</v>
      </c>
      <c r="AJ24" s="35"/>
      <c r="AK24" s="18">
        <v>40988</v>
      </c>
      <c r="AL24" s="86">
        <f t="shared" si="6"/>
        <v>0</v>
      </c>
      <c r="AM24" s="47"/>
      <c r="AN24" s="47"/>
      <c r="AO24" s="47"/>
      <c r="AP24" s="47"/>
      <c r="AQ24" s="97">
        <f t="shared" si="13"/>
        <v>3</v>
      </c>
      <c r="AR24" s="18">
        <v>40988</v>
      </c>
      <c r="AS24" s="86">
        <f t="shared" si="7"/>
        <v>0</v>
      </c>
      <c r="AT24" s="47"/>
      <c r="AU24" s="47"/>
      <c r="AV24" s="97">
        <f t="shared" si="14"/>
        <v>0</v>
      </c>
      <c r="AW24" s="86">
        <f t="shared" si="8"/>
        <v>0</v>
      </c>
      <c r="AX24" s="47"/>
      <c r="AY24" s="47"/>
      <c r="AZ24" s="97">
        <f t="shared" si="15"/>
        <v>0</v>
      </c>
      <c r="BA24" s="86">
        <f t="shared" si="16"/>
        <v>0</v>
      </c>
      <c r="BB24" s="47"/>
      <c r="BC24" s="47"/>
      <c r="BD24" s="47"/>
      <c r="BE24" s="47"/>
      <c r="BF24" s="97">
        <f t="shared" si="17"/>
        <v>0</v>
      </c>
      <c r="BG24" s="86">
        <f t="shared" si="9"/>
        <v>0</v>
      </c>
      <c r="BH24" s="47"/>
      <c r="BI24" s="47"/>
      <c r="BJ24" s="97">
        <f t="shared" si="18"/>
        <v>0</v>
      </c>
      <c r="BK24" s="86">
        <f t="shared" si="10"/>
        <v>0</v>
      </c>
      <c r="BL24" s="47"/>
      <c r="BM24" s="47"/>
      <c r="BN24" s="94">
        <f t="shared" si="19"/>
        <v>0</v>
      </c>
      <c r="BO24" s="104"/>
    </row>
    <row r="25" spans="1:67" x14ac:dyDescent="0.2">
      <c r="A25" s="18">
        <v>40989</v>
      </c>
      <c r="B25">
        <f t="shared" si="0"/>
        <v>0</v>
      </c>
      <c r="C25">
        <f t="shared" si="11"/>
        <v>3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0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0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2"/>
        <v>0</v>
      </c>
      <c r="AJ25" s="35"/>
      <c r="AK25" s="18">
        <v>40989</v>
      </c>
      <c r="AL25" s="86">
        <f t="shared" si="6"/>
        <v>0</v>
      </c>
      <c r="AM25" s="47"/>
      <c r="AN25" s="47"/>
      <c r="AO25" s="47"/>
      <c r="AP25" s="47"/>
      <c r="AQ25" s="97">
        <f t="shared" si="13"/>
        <v>3</v>
      </c>
      <c r="AR25" s="18">
        <v>40989</v>
      </c>
      <c r="AS25" s="86">
        <f t="shared" si="7"/>
        <v>0</v>
      </c>
      <c r="AT25" s="47"/>
      <c r="AU25" s="47"/>
      <c r="AV25" s="97">
        <f t="shared" si="14"/>
        <v>0</v>
      </c>
      <c r="AW25" s="86">
        <f t="shared" si="8"/>
        <v>0</v>
      </c>
      <c r="AX25" s="47"/>
      <c r="AY25" s="47"/>
      <c r="AZ25" s="97">
        <f t="shared" si="15"/>
        <v>0</v>
      </c>
      <c r="BA25" s="86">
        <f t="shared" si="16"/>
        <v>0</v>
      </c>
      <c r="BB25" s="47"/>
      <c r="BC25" s="47"/>
      <c r="BD25" s="47"/>
      <c r="BE25" s="47"/>
      <c r="BF25" s="97">
        <f t="shared" si="17"/>
        <v>0</v>
      </c>
      <c r="BG25" s="86">
        <f t="shared" si="9"/>
        <v>0</v>
      </c>
      <c r="BH25" s="47"/>
      <c r="BI25" s="47"/>
      <c r="BJ25" s="97">
        <f t="shared" si="18"/>
        <v>0</v>
      </c>
      <c r="BK25" s="86">
        <f t="shared" si="10"/>
        <v>0</v>
      </c>
      <c r="BL25" s="47"/>
      <c r="BM25" s="47"/>
      <c r="BN25" s="94">
        <f t="shared" si="19"/>
        <v>0</v>
      </c>
      <c r="BO25" s="104" t="s">
        <v>205</v>
      </c>
    </row>
    <row r="26" spans="1:67" x14ac:dyDescent="0.2">
      <c r="A26" s="18">
        <v>40990</v>
      </c>
      <c r="B26">
        <f t="shared" si="0"/>
        <v>0</v>
      </c>
      <c r="C26">
        <f t="shared" si="11"/>
        <v>3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0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0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2"/>
        <v>0</v>
      </c>
      <c r="AJ26" s="35"/>
      <c r="AK26" s="18">
        <v>40990</v>
      </c>
      <c r="AL26" s="86">
        <f t="shared" si="6"/>
        <v>0</v>
      </c>
      <c r="AM26" s="47"/>
      <c r="AN26" s="47"/>
      <c r="AO26" s="47"/>
      <c r="AP26" s="47"/>
      <c r="AQ26" s="97">
        <f t="shared" si="13"/>
        <v>3</v>
      </c>
      <c r="AR26" s="18">
        <v>40990</v>
      </c>
      <c r="AS26" s="86">
        <f t="shared" si="7"/>
        <v>0</v>
      </c>
      <c r="AT26" s="47"/>
      <c r="AU26" s="47"/>
      <c r="AV26" s="97">
        <f t="shared" si="14"/>
        <v>0</v>
      </c>
      <c r="AW26" s="86">
        <f t="shared" si="8"/>
        <v>0</v>
      </c>
      <c r="AX26" s="47"/>
      <c r="AY26" s="47"/>
      <c r="AZ26" s="97">
        <f t="shared" si="15"/>
        <v>0</v>
      </c>
      <c r="BA26" s="86">
        <f t="shared" si="16"/>
        <v>0</v>
      </c>
      <c r="BB26" s="47"/>
      <c r="BC26" s="47"/>
      <c r="BD26" s="47"/>
      <c r="BE26" s="47"/>
      <c r="BF26" s="97">
        <f t="shared" si="17"/>
        <v>0</v>
      </c>
      <c r="BG26" s="86">
        <f t="shared" si="9"/>
        <v>0</v>
      </c>
      <c r="BH26" s="47"/>
      <c r="BI26" s="47"/>
      <c r="BJ26" s="97">
        <f t="shared" si="18"/>
        <v>0</v>
      </c>
      <c r="BK26" s="86">
        <f t="shared" si="10"/>
        <v>0</v>
      </c>
      <c r="BL26" s="47"/>
      <c r="BM26" s="47"/>
      <c r="BN26" s="94">
        <f t="shared" si="19"/>
        <v>0</v>
      </c>
      <c r="BO26" s="104"/>
    </row>
    <row r="27" spans="1:67" x14ac:dyDescent="0.2">
      <c r="A27" s="18">
        <v>40991</v>
      </c>
      <c r="B27">
        <f t="shared" si="0"/>
        <v>0</v>
      </c>
      <c r="C27">
        <f t="shared" si="11"/>
        <v>3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0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4"/>
        <v>0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2"/>
        <v>0</v>
      </c>
      <c r="AJ27" s="35"/>
      <c r="AK27" s="18">
        <v>40991</v>
      </c>
      <c r="AL27" s="86">
        <f t="shared" si="6"/>
        <v>0</v>
      </c>
      <c r="AM27" s="47"/>
      <c r="AN27" s="47"/>
      <c r="AO27" s="47"/>
      <c r="AP27" s="47"/>
      <c r="AQ27" s="97">
        <f t="shared" si="13"/>
        <v>3</v>
      </c>
      <c r="AR27" s="18">
        <v>40991</v>
      </c>
      <c r="AS27" s="86">
        <f t="shared" si="7"/>
        <v>0</v>
      </c>
      <c r="AT27" s="47"/>
      <c r="AU27" s="47"/>
      <c r="AV27" s="97">
        <f t="shared" si="14"/>
        <v>0</v>
      </c>
      <c r="AW27" s="86">
        <f t="shared" si="8"/>
        <v>0</v>
      </c>
      <c r="AX27" s="47"/>
      <c r="AY27" s="47"/>
      <c r="AZ27" s="97">
        <f t="shared" si="15"/>
        <v>0</v>
      </c>
      <c r="BA27" s="86">
        <f t="shared" si="16"/>
        <v>0</v>
      </c>
      <c r="BB27" s="47"/>
      <c r="BC27" s="47"/>
      <c r="BD27" s="47"/>
      <c r="BE27" s="47"/>
      <c r="BF27" s="97">
        <f t="shared" si="17"/>
        <v>0</v>
      </c>
      <c r="BG27" s="86">
        <f t="shared" si="9"/>
        <v>0</v>
      </c>
      <c r="BH27" s="47"/>
      <c r="BI27" s="47"/>
      <c r="BJ27" s="97">
        <f t="shared" si="18"/>
        <v>0</v>
      </c>
      <c r="BK27" s="86">
        <f t="shared" si="10"/>
        <v>0</v>
      </c>
      <c r="BL27" s="47"/>
      <c r="BM27" s="47"/>
      <c r="BN27" s="94">
        <f t="shared" si="19"/>
        <v>0</v>
      </c>
      <c r="BO27" s="104" t="s">
        <v>206</v>
      </c>
    </row>
    <row r="28" spans="1:67" x14ac:dyDescent="0.2">
      <c r="A28" s="18">
        <v>40992</v>
      </c>
      <c r="B28">
        <f t="shared" si="0"/>
        <v>0</v>
      </c>
      <c r="C28">
        <f t="shared" si="11"/>
        <v>3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0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0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2"/>
        <v>0</v>
      </c>
      <c r="AJ28" s="35"/>
      <c r="AK28" s="18">
        <v>40992</v>
      </c>
      <c r="AL28" s="86">
        <f t="shared" si="6"/>
        <v>0</v>
      </c>
      <c r="AM28" s="47"/>
      <c r="AN28" s="47"/>
      <c r="AO28" s="47"/>
      <c r="AP28" s="47"/>
      <c r="AQ28" s="97">
        <f t="shared" si="13"/>
        <v>3</v>
      </c>
      <c r="AR28" s="18">
        <v>40992</v>
      </c>
      <c r="AS28" s="86">
        <f t="shared" si="7"/>
        <v>0</v>
      </c>
      <c r="AT28" s="47"/>
      <c r="AU28" s="47"/>
      <c r="AV28" s="97">
        <f t="shared" si="14"/>
        <v>0</v>
      </c>
      <c r="AW28" s="86">
        <f t="shared" si="8"/>
        <v>0</v>
      </c>
      <c r="AX28" s="47"/>
      <c r="AY28" s="47"/>
      <c r="AZ28" s="97">
        <f t="shared" si="15"/>
        <v>0</v>
      </c>
      <c r="BA28" s="86">
        <f t="shared" si="16"/>
        <v>0</v>
      </c>
      <c r="BB28" s="47"/>
      <c r="BC28" s="47"/>
      <c r="BD28" s="47"/>
      <c r="BE28" s="47"/>
      <c r="BF28" s="97">
        <f t="shared" si="17"/>
        <v>0</v>
      </c>
      <c r="BG28" s="86">
        <f t="shared" si="9"/>
        <v>0</v>
      </c>
      <c r="BH28" s="47"/>
      <c r="BI28" s="47"/>
      <c r="BJ28" s="97">
        <f t="shared" si="18"/>
        <v>0</v>
      </c>
      <c r="BK28" s="86">
        <f t="shared" si="10"/>
        <v>0</v>
      </c>
      <c r="BL28" s="47"/>
      <c r="BM28" s="47"/>
      <c r="BN28" s="94">
        <f t="shared" si="19"/>
        <v>0</v>
      </c>
      <c r="BO28" s="104"/>
    </row>
    <row r="29" spans="1:67" x14ac:dyDescent="0.2">
      <c r="A29" s="18">
        <v>40993</v>
      </c>
      <c r="B29">
        <f t="shared" si="0"/>
        <v>0</v>
      </c>
      <c r="C29">
        <f t="shared" si="11"/>
        <v>3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0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0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2"/>
        <v>0</v>
      </c>
      <c r="AJ29" s="35"/>
      <c r="AK29" s="18">
        <v>40993</v>
      </c>
      <c r="AL29" s="86">
        <f t="shared" si="6"/>
        <v>0</v>
      </c>
      <c r="AM29" s="47"/>
      <c r="AN29" s="47"/>
      <c r="AO29" s="47"/>
      <c r="AP29" s="47"/>
      <c r="AQ29" s="97">
        <f t="shared" si="13"/>
        <v>3</v>
      </c>
      <c r="AR29" s="18">
        <v>40993</v>
      </c>
      <c r="AS29" s="86">
        <f t="shared" si="7"/>
        <v>0</v>
      </c>
      <c r="AT29" s="47"/>
      <c r="AU29" s="47"/>
      <c r="AV29" s="97">
        <f t="shared" si="14"/>
        <v>0</v>
      </c>
      <c r="AW29" s="86">
        <f t="shared" si="8"/>
        <v>0</v>
      </c>
      <c r="AX29" s="47"/>
      <c r="AY29" s="47"/>
      <c r="AZ29" s="97">
        <f t="shared" si="15"/>
        <v>0</v>
      </c>
      <c r="BA29" s="86">
        <f t="shared" si="16"/>
        <v>0</v>
      </c>
      <c r="BB29" s="47"/>
      <c r="BC29" s="47"/>
      <c r="BD29" s="47"/>
      <c r="BE29" s="47"/>
      <c r="BF29" s="97">
        <f t="shared" si="17"/>
        <v>0</v>
      </c>
      <c r="BG29" s="86">
        <f t="shared" si="9"/>
        <v>0</v>
      </c>
      <c r="BH29" s="47"/>
      <c r="BI29" s="47"/>
      <c r="BJ29" s="97">
        <f t="shared" si="18"/>
        <v>0</v>
      </c>
      <c r="BK29" s="86">
        <f t="shared" si="10"/>
        <v>0</v>
      </c>
      <c r="BL29" s="47"/>
      <c r="BM29" s="47"/>
      <c r="BN29" s="94">
        <f t="shared" si="19"/>
        <v>0</v>
      </c>
      <c r="BO29" s="104"/>
    </row>
    <row r="30" spans="1:67" x14ac:dyDescent="0.2">
      <c r="A30" s="18">
        <v>40994</v>
      </c>
      <c r="B30">
        <f t="shared" si="0"/>
        <v>0</v>
      </c>
      <c r="C30">
        <f t="shared" si="11"/>
        <v>3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0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0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2"/>
        <v>0</v>
      </c>
      <c r="AJ30" s="35"/>
      <c r="AK30" s="18">
        <v>40994</v>
      </c>
      <c r="AL30" s="86">
        <f t="shared" si="6"/>
        <v>0</v>
      </c>
      <c r="AM30" s="47"/>
      <c r="AN30" s="47"/>
      <c r="AO30" s="47"/>
      <c r="AP30" s="47"/>
      <c r="AQ30" s="97">
        <f t="shared" si="13"/>
        <v>3</v>
      </c>
      <c r="AR30" s="18">
        <v>40994</v>
      </c>
      <c r="AS30" s="86">
        <f t="shared" si="7"/>
        <v>0</v>
      </c>
      <c r="AT30" s="47"/>
      <c r="AU30" s="47"/>
      <c r="AV30" s="97">
        <f t="shared" si="14"/>
        <v>0</v>
      </c>
      <c r="AW30" s="86">
        <f t="shared" si="8"/>
        <v>0</v>
      </c>
      <c r="AX30" s="47"/>
      <c r="AY30" s="47"/>
      <c r="AZ30" s="97">
        <f t="shared" si="15"/>
        <v>0</v>
      </c>
      <c r="BA30" s="86">
        <f t="shared" si="16"/>
        <v>0</v>
      </c>
      <c r="BB30" s="47"/>
      <c r="BC30" s="47"/>
      <c r="BD30" s="47"/>
      <c r="BE30" s="47"/>
      <c r="BF30" s="97">
        <f t="shared" si="17"/>
        <v>0</v>
      </c>
      <c r="BG30" s="86">
        <f t="shared" si="9"/>
        <v>0</v>
      </c>
      <c r="BH30" s="47"/>
      <c r="BI30" s="47"/>
      <c r="BJ30" s="97">
        <f t="shared" si="18"/>
        <v>0</v>
      </c>
      <c r="BK30" s="86">
        <f t="shared" si="10"/>
        <v>0</v>
      </c>
      <c r="BL30" s="47"/>
      <c r="BM30" s="47"/>
      <c r="BN30" s="94">
        <f t="shared" si="19"/>
        <v>0</v>
      </c>
      <c r="BO30" s="104" t="s">
        <v>207</v>
      </c>
    </row>
    <row r="31" spans="1:67" x14ac:dyDescent="0.2">
      <c r="A31" s="18">
        <v>40995</v>
      </c>
      <c r="B31">
        <f t="shared" si="0"/>
        <v>0</v>
      </c>
      <c r="C31">
        <f t="shared" si="11"/>
        <v>3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0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0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2"/>
        <v>0</v>
      </c>
      <c r="AJ31" s="35"/>
      <c r="AK31" s="18">
        <v>40995</v>
      </c>
      <c r="AL31" s="86">
        <f t="shared" si="6"/>
        <v>0</v>
      </c>
      <c r="AM31" s="47"/>
      <c r="AN31" s="47"/>
      <c r="AO31" s="47"/>
      <c r="AP31" s="47"/>
      <c r="AQ31" s="97">
        <f t="shared" si="13"/>
        <v>3</v>
      </c>
      <c r="AR31" s="18">
        <v>40995</v>
      </c>
      <c r="AS31" s="86">
        <f t="shared" si="7"/>
        <v>0</v>
      </c>
      <c r="AT31" s="47"/>
      <c r="AU31" s="47"/>
      <c r="AV31" s="97">
        <f t="shared" si="14"/>
        <v>0</v>
      </c>
      <c r="AW31" s="86">
        <f t="shared" si="8"/>
        <v>0</v>
      </c>
      <c r="AX31" s="47"/>
      <c r="AY31" s="47"/>
      <c r="AZ31" s="97">
        <f t="shared" si="15"/>
        <v>0</v>
      </c>
      <c r="BA31" s="86">
        <f t="shared" si="16"/>
        <v>0</v>
      </c>
      <c r="BB31" s="47"/>
      <c r="BC31" s="47"/>
      <c r="BD31" s="47"/>
      <c r="BE31" s="47"/>
      <c r="BF31" s="97">
        <f t="shared" si="17"/>
        <v>0</v>
      </c>
      <c r="BG31" s="86">
        <f t="shared" si="9"/>
        <v>0</v>
      </c>
      <c r="BH31" s="47"/>
      <c r="BI31" s="47"/>
      <c r="BJ31" s="97">
        <f t="shared" si="18"/>
        <v>0</v>
      </c>
      <c r="BK31" s="86">
        <f t="shared" si="10"/>
        <v>0</v>
      </c>
      <c r="BL31" s="47"/>
      <c r="BM31" s="47"/>
      <c r="BN31" s="94">
        <f t="shared" si="19"/>
        <v>0</v>
      </c>
      <c r="BO31" s="104"/>
    </row>
    <row r="32" spans="1:67" x14ac:dyDescent="0.2">
      <c r="A32" s="18">
        <v>40996</v>
      </c>
      <c r="B32">
        <f t="shared" si="0"/>
        <v>0</v>
      </c>
      <c r="C32">
        <f t="shared" si="11"/>
        <v>3</v>
      </c>
      <c r="D32" s="86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0</v>
      </c>
      <c r="Q32" s="94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7">
        <f t="shared" si="4"/>
        <v>0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2"/>
        <v>0</v>
      </c>
      <c r="AJ32" s="35"/>
      <c r="AK32" s="18">
        <v>40996</v>
      </c>
      <c r="AL32" s="86">
        <f t="shared" si="6"/>
        <v>0</v>
      </c>
      <c r="AM32" s="47"/>
      <c r="AN32" s="47"/>
      <c r="AO32" s="47"/>
      <c r="AP32" s="47"/>
      <c r="AQ32" s="97">
        <f t="shared" si="13"/>
        <v>3</v>
      </c>
      <c r="AR32" s="18">
        <v>40996</v>
      </c>
      <c r="AS32" s="86">
        <f t="shared" si="7"/>
        <v>0</v>
      </c>
      <c r="AT32" s="47"/>
      <c r="AU32" s="47"/>
      <c r="AV32" s="97">
        <f t="shared" si="14"/>
        <v>0</v>
      </c>
      <c r="AW32" s="86">
        <f t="shared" si="8"/>
        <v>0</v>
      </c>
      <c r="AX32" s="47"/>
      <c r="AY32" s="47"/>
      <c r="AZ32" s="97">
        <f t="shared" si="15"/>
        <v>0</v>
      </c>
      <c r="BA32" s="86">
        <f t="shared" si="16"/>
        <v>0</v>
      </c>
      <c r="BB32" s="47"/>
      <c r="BC32" s="47"/>
      <c r="BD32" s="47"/>
      <c r="BE32" s="47"/>
      <c r="BF32" s="97">
        <f t="shared" si="17"/>
        <v>0</v>
      </c>
      <c r="BG32" s="86">
        <f t="shared" si="9"/>
        <v>0</v>
      </c>
      <c r="BH32" s="47"/>
      <c r="BI32" s="47"/>
      <c r="BJ32" s="97">
        <f t="shared" si="18"/>
        <v>0</v>
      </c>
      <c r="BK32" s="86">
        <f t="shared" si="10"/>
        <v>0</v>
      </c>
      <c r="BL32" s="47"/>
      <c r="BM32" s="47"/>
      <c r="BN32" s="94">
        <f t="shared" si="19"/>
        <v>0</v>
      </c>
      <c r="BO32" s="104" t="s">
        <v>208</v>
      </c>
    </row>
    <row r="33" spans="1:67" x14ac:dyDescent="0.2">
      <c r="A33" s="18">
        <v>40997</v>
      </c>
      <c r="B33">
        <f t="shared" si="0"/>
        <v>0</v>
      </c>
      <c r="C33">
        <f t="shared" si="11"/>
        <v>3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0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0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2"/>
        <v>0</v>
      </c>
      <c r="AJ33" s="35"/>
      <c r="AK33" s="18">
        <v>40997</v>
      </c>
      <c r="AL33" s="86">
        <f t="shared" si="6"/>
        <v>0</v>
      </c>
      <c r="AM33" s="47"/>
      <c r="AN33" s="47"/>
      <c r="AO33" s="47"/>
      <c r="AP33" s="47"/>
      <c r="AQ33" s="97">
        <f t="shared" si="13"/>
        <v>3</v>
      </c>
      <c r="AR33" s="18">
        <v>40997</v>
      </c>
      <c r="AS33" s="86">
        <f t="shared" si="7"/>
        <v>0</v>
      </c>
      <c r="AT33" s="47"/>
      <c r="AU33" s="47"/>
      <c r="AV33" s="97">
        <f t="shared" si="14"/>
        <v>0</v>
      </c>
      <c r="AW33" s="86">
        <f t="shared" si="8"/>
        <v>0</v>
      </c>
      <c r="AX33" s="47"/>
      <c r="AY33" s="47"/>
      <c r="AZ33" s="97">
        <f t="shared" si="15"/>
        <v>0</v>
      </c>
      <c r="BA33" s="86">
        <f t="shared" si="16"/>
        <v>0</v>
      </c>
      <c r="BB33" s="47"/>
      <c r="BC33" s="47"/>
      <c r="BD33" s="47"/>
      <c r="BE33" s="47"/>
      <c r="BF33" s="97">
        <f t="shared" si="17"/>
        <v>0</v>
      </c>
      <c r="BG33" s="86">
        <f t="shared" si="9"/>
        <v>0</v>
      </c>
      <c r="BH33" s="47"/>
      <c r="BI33" s="47"/>
      <c r="BJ33" s="97">
        <f t="shared" si="18"/>
        <v>0</v>
      </c>
      <c r="BK33" s="86">
        <f t="shared" si="10"/>
        <v>0</v>
      </c>
      <c r="BL33" s="47"/>
      <c r="BM33" s="47"/>
      <c r="BN33" s="94">
        <f t="shared" si="19"/>
        <v>0</v>
      </c>
      <c r="BO33" s="104"/>
    </row>
    <row r="34" spans="1:67" x14ac:dyDescent="0.2">
      <c r="A34" s="18">
        <v>40998</v>
      </c>
      <c r="B34">
        <f t="shared" si="0"/>
        <v>0</v>
      </c>
      <c r="C34">
        <f t="shared" si="11"/>
        <v>3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0</v>
      </c>
      <c r="Q34" s="95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8">
        <f t="shared" si="4"/>
        <v>0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2"/>
        <v>0</v>
      </c>
      <c r="AJ34" s="33"/>
      <c r="AK34" s="18">
        <v>40998</v>
      </c>
      <c r="AL34" s="86">
        <f t="shared" si="6"/>
        <v>0</v>
      </c>
      <c r="AM34" s="47"/>
      <c r="AN34" s="47"/>
      <c r="AO34" s="47"/>
      <c r="AP34" s="47"/>
      <c r="AQ34" s="97">
        <f t="shared" si="13"/>
        <v>3</v>
      </c>
      <c r="AR34" s="18">
        <v>40998</v>
      </c>
      <c r="AS34" s="86">
        <f t="shared" si="7"/>
        <v>0</v>
      </c>
      <c r="AT34" s="47"/>
      <c r="AU34" s="47"/>
      <c r="AV34" s="97">
        <f t="shared" si="14"/>
        <v>0</v>
      </c>
      <c r="AW34" s="86">
        <f t="shared" si="8"/>
        <v>0</v>
      </c>
      <c r="AX34" s="47"/>
      <c r="AY34" s="47"/>
      <c r="AZ34" s="97">
        <f t="shared" si="15"/>
        <v>0</v>
      </c>
      <c r="BA34" s="86">
        <f t="shared" si="16"/>
        <v>0</v>
      </c>
      <c r="BB34" s="47"/>
      <c r="BC34" s="47"/>
      <c r="BD34" s="47"/>
      <c r="BE34" s="47"/>
      <c r="BF34" s="97">
        <f t="shared" si="17"/>
        <v>0</v>
      </c>
      <c r="BG34" s="86">
        <f t="shared" si="9"/>
        <v>0</v>
      </c>
      <c r="BH34" s="47"/>
      <c r="BI34" s="47"/>
      <c r="BJ34" s="97">
        <f t="shared" si="18"/>
        <v>0</v>
      </c>
      <c r="BK34" s="86">
        <f t="shared" si="10"/>
        <v>0</v>
      </c>
      <c r="BL34" s="47"/>
      <c r="BM34" s="47"/>
      <c r="BN34" s="102">
        <f t="shared" si="19"/>
        <v>0</v>
      </c>
      <c r="BO34" s="109" t="s">
        <v>209</v>
      </c>
    </row>
    <row r="35" spans="1:67" x14ac:dyDescent="0.2">
      <c r="A35" s="18">
        <v>40999</v>
      </c>
      <c r="B35">
        <f t="shared" si="0"/>
        <v>0</v>
      </c>
      <c r="C35">
        <f t="shared" si="11"/>
        <v>3</v>
      </c>
      <c r="D35" s="87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0">
        <f t="shared" si="2"/>
        <v>0</v>
      </c>
      <c r="Q35" s="95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8">
        <f t="shared" si="4"/>
        <v>0</v>
      </c>
      <c r="AA35" s="86">
        <f t="shared" si="5"/>
        <v>0</v>
      </c>
      <c r="AB35" s="47"/>
      <c r="AC35" s="47"/>
      <c r="AD35" s="47"/>
      <c r="AE35" s="47"/>
      <c r="AF35" s="47"/>
      <c r="AG35" s="47"/>
      <c r="AH35" s="47"/>
      <c r="AI35" s="97">
        <f t="shared" si="12"/>
        <v>0</v>
      </c>
      <c r="AJ35" s="33"/>
      <c r="AK35" s="18">
        <v>40999</v>
      </c>
      <c r="AL35" s="86">
        <f t="shared" si="6"/>
        <v>0</v>
      </c>
      <c r="AM35" s="47"/>
      <c r="AN35" s="47"/>
      <c r="AO35" s="47"/>
      <c r="AP35" s="47"/>
      <c r="AQ35" s="97">
        <f t="shared" si="13"/>
        <v>3</v>
      </c>
      <c r="AR35" s="18">
        <v>40999</v>
      </c>
      <c r="AS35" s="86">
        <f t="shared" si="7"/>
        <v>0</v>
      </c>
      <c r="AT35" s="47"/>
      <c r="AU35" s="47"/>
      <c r="AV35" s="97">
        <f t="shared" si="14"/>
        <v>0</v>
      </c>
      <c r="AW35" s="86">
        <f t="shared" si="8"/>
        <v>0</v>
      </c>
      <c r="AX35" s="47"/>
      <c r="AY35" s="47"/>
      <c r="AZ35" s="97">
        <f t="shared" si="15"/>
        <v>0</v>
      </c>
      <c r="BA35" s="86">
        <f t="shared" si="16"/>
        <v>0</v>
      </c>
      <c r="BB35" s="47"/>
      <c r="BC35" s="47"/>
      <c r="BD35" s="47"/>
      <c r="BE35" s="47"/>
      <c r="BF35" s="97">
        <f>SUM(BB35+BF34)</f>
        <v>0</v>
      </c>
      <c r="BG35" s="86">
        <f t="shared" si="9"/>
        <v>0</v>
      </c>
      <c r="BH35" s="47"/>
      <c r="BI35" s="47"/>
      <c r="BJ35" s="97">
        <f t="shared" si="18"/>
        <v>0</v>
      </c>
      <c r="BK35" s="86">
        <f t="shared" si="10"/>
        <v>0</v>
      </c>
      <c r="BL35" s="47"/>
      <c r="BM35" s="47"/>
      <c r="BN35" s="94">
        <f t="shared" si="19"/>
        <v>0</v>
      </c>
      <c r="BO35" s="104"/>
    </row>
    <row r="36" spans="1:67" s="30" customFormat="1" x14ac:dyDescent="0.2">
      <c r="A36" s="28" t="s">
        <v>54</v>
      </c>
      <c r="B36" s="29"/>
      <c r="C36" s="29"/>
      <c r="D36" s="37">
        <f>SUM(D5:D34)</f>
        <v>0</v>
      </c>
      <c r="E36" s="37">
        <f t="shared" ref="E36:O36" si="20">SUM(E5:E35)</f>
        <v>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37">
        <f>SUM(P35)</f>
        <v>0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>
        <f t="shared" ref="AA36:AH36" si="22">SUM(AA5:AA35)</f>
        <v>0</v>
      </c>
      <c r="AB36" s="37">
        <f>SUM(AB5:AB35)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>SUM(AI35)</f>
        <v>0</v>
      </c>
      <c r="AJ36" s="37"/>
      <c r="AK36" s="29"/>
      <c r="AL36" s="37">
        <f>SUM(AL5:AL35)</f>
        <v>3</v>
      </c>
      <c r="AM36" s="37">
        <f>SUM(AM5:AM35)</f>
        <v>0</v>
      </c>
      <c r="AN36" s="37">
        <f>SUM(AN5:AN35)</f>
        <v>0</v>
      </c>
      <c r="AO36" s="37">
        <f>SUM(AO5:AO35)</f>
        <v>3</v>
      </c>
      <c r="AP36" s="37">
        <f>SUM(AP5:AP35)</f>
        <v>0</v>
      </c>
      <c r="AQ36" s="37">
        <f>SUM(AQ35)</f>
        <v>3</v>
      </c>
      <c r="AR36" s="29"/>
      <c r="AS36" s="37">
        <f>SUM(AS5:AS34)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SUM(AW5:AW34)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0</v>
      </c>
      <c r="BB36" s="37">
        <f>SUM(BB5:BB35)</f>
        <v>0</v>
      </c>
      <c r="BC36" s="37">
        <f>SUM(BC5:BC35)</f>
        <v>0</v>
      </c>
      <c r="BD36" s="37">
        <f>SUM(BD5:BD35)</f>
        <v>0</v>
      </c>
      <c r="BE36" s="37">
        <f>SUM(BE5:BE35)</f>
        <v>0</v>
      </c>
      <c r="BF36" s="37">
        <f>SUM(BF35)</f>
        <v>0</v>
      </c>
      <c r="BG36" s="37">
        <f>SUM(BG5:BG34)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topLeftCell="AT16" zoomScale="75" workbookViewId="0">
      <selection activeCell="BO28" sqref="BO28"/>
    </sheetView>
  </sheetViews>
  <sheetFormatPr defaultRowHeight="12.75" x14ac:dyDescent="0.2"/>
  <cols>
    <col min="1" max="1" width="8.28515625" customWidth="1"/>
    <col min="2" max="2" width="6" customWidth="1"/>
    <col min="3" max="3" width="6.4257812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28515625" customWidth="1"/>
    <col min="19" max="21" width="6" customWidth="1"/>
    <col min="22" max="22" width="8.14062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61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8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2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25"/>
    </row>
    <row r="5" spans="1:67" x14ac:dyDescent="0.2">
      <c r="A5" s="18">
        <v>41000</v>
      </c>
      <c r="B5">
        <f t="shared" ref="B5:B34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41000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41000</v>
      </c>
      <c r="AS5" s="86"/>
      <c r="AT5" s="47"/>
      <c r="AU5" s="47"/>
      <c r="AV5" s="97">
        <f>SUM(AS5:AU5)</f>
        <v>0</v>
      </c>
      <c r="AW5" s="86"/>
      <c r="AX5" s="47"/>
      <c r="AY5" s="47"/>
      <c r="AZ5" s="97">
        <f>SUM(AW5:AY5)</f>
        <v>0</v>
      </c>
      <c r="BA5" s="102"/>
      <c r="BB5" s="47"/>
      <c r="BC5" s="47"/>
      <c r="BD5" s="47"/>
      <c r="BE5" s="47"/>
      <c r="BF5" s="97">
        <f>SUM(BC5:BE5)</f>
        <v>0</v>
      </c>
      <c r="BG5" s="86">
        <f>SUM(BH5:BI5)</f>
        <v>0</v>
      </c>
      <c r="BH5" s="47"/>
      <c r="BI5" s="47"/>
      <c r="BJ5" s="97">
        <f>SUM(BG5:BI5)</f>
        <v>0</v>
      </c>
      <c r="BK5" s="86">
        <f>SUM(BL5:BM5)</f>
        <v>0</v>
      </c>
      <c r="BL5" s="47"/>
      <c r="BM5" s="47"/>
      <c r="BN5" s="93">
        <f>SUM(BK5:BM5)</f>
        <v>0</v>
      </c>
      <c r="BO5" s="119"/>
    </row>
    <row r="6" spans="1:67" ht="15" customHeight="1" x14ac:dyDescent="0.2">
      <c r="A6" s="18">
        <v>41001</v>
      </c>
      <c r="B6">
        <f t="shared" si="0"/>
        <v>6</v>
      </c>
      <c r="C6">
        <f>SUM(C5+B6)</f>
        <v>6</v>
      </c>
      <c r="D6" s="86">
        <f t="shared" ref="D6:D34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4" si="2">SUM(P5+D6)</f>
        <v>0</v>
      </c>
      <c r="Q6" s="94">
        <f t="shared" ref="Q6:Q33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4" si="4">SUM(Z5+Q6)</f>
        <v>0</v>
      </c>
      <c r="AA6" s="86">
        <f t="shared" ref="AA6:AA34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41001</v>
      </c>
      <c r="AL6" s="86">
        <f t="shared" ref="AL6:AL34" si="6">SUM(AM6:AP6)</f>
        <v>6</v>
      </c>
      <c r="AM6" s="47">
        <v>6</v>
      </c>
      <c r="AN6" s="47"/>
      <c r="AO6" s="47"/>
      <c r="AP6" s="47"/>
      <c r="AQ6" s="97">
        <f>SUM(AQ5+AL6)</f>
        <v>6</v>
      </c>
      <c r="AR6" s="18">
        <v>41001</v>
      </c>
      <c r="AS6" s="86"/>
      <c r="AT6" s="47"/>
      <c r="AU6" s="47"/>
      <c r="AV6" s="97">
        <f>SUM(AS6+AV5)</f>
        <v>0</v>
      </c>
      <c r="AW6" s="86"/>
      <c r="AX6" s="47"/>
      <c r="AY6" s="47"/>
      <c r="AZ6" s="97">
        <f>SUM(AW6+AZ5)</f>
        <v>0</v>
      </c>
      <c r="BA6" s="102"/>
      <c r="BB6" s="47"/>
      <c r="BC6" s="47"/>
      <c r="BD6" s="47"/>
      <c r="BE6" s="47"/>
      <c r="BF6" s="97">
        <f>SUM(BC6+BF5)</f>
        <v>0</v>
      </c>
      <c r="BG6" s="86">
        <f t="shared" ref="BG6:BG34" si="7">SUM(BH6:BI6)</f>
        <v>0</v>
      </c>
      <c r="BH6" s="47"/>
      <c r="BI6" s="47"/>
      <c r="BJ6" s="97">
        <f>SUM(BG6+BJ5)</f>
        <v>0</v>
      </c>
      <c r="BK6" s="86">
        <f t="shared" ref="BK6:BK34" si="8">SUM(BL6:BM6)</f>
        <v>0</v>
      </c>
      <c r="BL6" s="47"/>
      <c r="BM6" s="47"/>
      <c r="BN6" s="94">
        <f>SUM(BK6+BN5)</f>
        <v>0</v>
      </c>
      <c r="BO6" s="119" t="s">
        <v>210</v>
      </c>
    </row>
    <row r="7" spans="1:67" x14ac:dyDescent="0.2">
      <c r="A7" s="18">
        <v>41002</v>
      </c>
      <c r="B7">
        <f t="shared" si="0"/>
        <v>0</v>
      </c>
      <c r="C7">
        <f t="shared" ref="C7:C34" si="9">SUM(C6+B7)</f>
        <v>6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0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4" si="10">SUM(AI6+AA7)</f>
        <v>0</v>
      </c>
      <c r="AJ7" s="35"/>
      <c r="AK7" s="18">
        <v>41002</v>
      </c>
      <c r="AL7" s="86">
        <f t="shared" si="6"/>
        <v>0</v>
      </c>
      <c r="AM7" s="47"/>
      <c r="AN7" s="47"/>
      <c r="AO7" s="47"/>
      <c r="AP7" s="47"/>
      <c r="AQ7" s="97">
        <f t="shared" ref="AQ7:AQ34" si="11">SUM(AQ6+AL7)</f>
        <v>6</v>
      </c>
      <c r="AR7" s="18">
        <v>41002</v>
      </c>
      <c r="AS7" s="86"/>
      <c r="AT7" s="47"/>
      <c r="AU7" s="47"/>
      <c r="AV7" s="97">
        <f t="shared" ref="AV7:AV34" si="12">SUM(AS7+AV6)</f>
        <v>0</v>
      </c>
      <c r="AW7" s="86"/>
      <c r="AX7" s="47"/>
      <c r="AY7" s="47"/>
      <c r="AZ7" s="97">
        <f t="shared" ref="AZ7:AZ34" si="13">SUM(AW7+AZ6)</f>
        <v>0</v>
      </c>
      <c r="BA7" s="102"/>
      <c r="BB7" s="47"/>
      <c r="BC7" s="47"/>
      <c r="BD7" s="47"/>
      <c r="BE7" s="47"/>
      <c r="BF7" s="97">
        <f t="shared" ref="BF7:BF34" si="14">SUM(BC7+BF6)</f>
        <v>0</v>
      </c>
      <c r="BG7" s="86">
        <f t="shared" si="7"/>
        <v>0</v>
      </c>
      <c r="BH7" s="47"/>
      <c r="BI7" s="47"/>
      <c r="BJ7" s="97">
        <f t="shared" ref="BJ7:BJ32" si="15">SUM(BG7+BJ6)</f>
        <v>0</v>
      </c>
      <c r="BK7" s="86">
        <f t="shared" si="8"/>
        <v>0</v>
      </c>
      <c r="BL7" s="47"/>
      <c r="BM7" s="47"/>
      <c r="BN7" s="94">
        <f t="shared" ref="BN7:BN33" si="16">SUM(BK7+BN6)</f>
        <v>0</v>
      </c>
      <c r="BO7" s="119"/>
    </row>
    <row r="8" spans="1:67" x14ac:dyDescent="0.2">
      <c r="A8" s="18">
        <v>41003</v>
      </c>
      <c r="B8">
        <f t="shared" si="0"/>
        <v>0</v>
      </c>
      <c r="C8">
        <f t="shared" si="9"/>
        <v>6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0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0"/>
        <v>0</v>
      </c>
      <c r="AJ8" s="35"/>
      <c r="AK8" s="18">
        <v>41003</v>
      </c>
      <c r="AL8" s="86">
        <f t="shared" si="6"/>
        <v>0</v>
      </c>
      <c r="AM8" s="47"/>
      <c r="AN8" s="47"/>
      <c r="AO8" s="47"/>
      <c r="AP8" s="47"/>
      <c r="AQ8" s="97">
        <f t="shared" si="11"/>
        <v>6</v>
      </c>
      <c r="AR8" s="18">
        <v>41003</v>
      </c>
      <c r="AS8" s="86"/>
      <c r="AT8" s="47"/>
      <c r="AU8" s="47"/>
      <c r="AV8" s="97">
        <f t="shared" si="12"/>
        <v>0</v>
      </c>
      <c r="AW8" s="86"/>
      <c r="AX8" s="47"/>
      <c r="AY8" s="47"/>
      <c r="AZ8" s="97">
        <f t="shared" si="13"/>
        <v>0</v>
      </c>
      <c r="BA8" s="102"/>
      <c r="BB8" s="47"/>
      <c r="BC8" s="47"/>
      <c r="BD8" s="47"/>
      <c r="BE8" s="47"/>
      <c r="BF8" s="97">
        <f t="shared" si="14"/>
        <v>0</v>
      </c>
      <c r="BG8" s="86">
        <f t="shared" si="7"/>
        <v>0</v>
      </c>
      <c r="BH8" s="47"/>
      <c r="BI8" s="47"/>
      <c r="BJ8" s="97">
        <f>SUM(BG8+BJ7)</f>
        <v>0</v>
      </c>
      <c r="BK8" s="86">
        <f t="shared" si="8"/>
        <v>0</v>
      </c>
      <c r="BL8" s="47"/>
      <c r="BM8" s="47"/>
      <c r="BN8" s="94">
        <f t="shared" si="16"/>
        <v>0</v>
      </c>
      <c r="BO8" s="119" t="s">
        <v>211</v>
      </c>
    </row>
    <row r="9" spans="1:67" x14ac:dyDescent="0.2">
      <c r="A9" s="18">
        <v>41004</v>
      </c>
      <c r="B9">
        <f t="shared" si="0"/>
        <v>0</v>
      </c>
      <c r="C9">
        <f t="shared" si="9"/>
        <v>6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0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0"/>
        <v>0</v>
      </c>
      <c r="AJ9" s="35"/>
      <c r="AK9" s="18">
        <v>41004</v>
      </c>
      <c r="AL9" s="86">
        <f t="shared" si="6"/>
        <v>0</v>
      </c>
      <c r="AM9" s="47"/>
      <c r="AN9" s="47"/>
      <c r="AO9" s="47"/>
      <c r="AP9" s="47"/>
      <c r="AQ9" s="97">
        <f t="shared" si="11"/>
        <v>6</v>
      </c>
      <c r="AR9" s="18">
        <v>41004</v>
      </c>
      <c r="AS9" s="86"/>
      <c r="AT9" s="47"/>
      <c r="AU9" s="47"/>
      <c r="AV9" s="97">
        <f t="shared" si="12"/>
        <v>0</v>
      </c>
      <c r="AW9" s="86"/>
      <c r="AX9" s="47"/>
      <c r="AY9" s="47"/>
      <c r="AZ9" s="97">
        <f t="shared" si="13"/>
        <v>0</v>
      </c>
      <c r="BA9" s="102"/>
      <c r="BB9" s="47"/>
      <c r="BC9" s="47"/>
      <c r="BD9" s="47"/>
      <c r="BE9" s="47"/>
      <c r="BF9" s="97">
        <f t="shared" si="14"/>
        <v>0</v>
      </c>
      <c r="BG9" s="86">
        <f t="shared" si="7"/>
        <v>0</v>
      </c>
      <c r="BH9" s="47"/>
      <c r="BI9" s="47"/>
      <c r="BJ9" s="97">
        <f t="shared" si="15"/>
        <v>0</v>
      </c>
      <c r="BK9" s="86">
        <f t="shared" si="8"/>
        <v>0</v>
      </c>
      <c r="BL9" s="47"/>
      <c r="BM9" s="47"/>
      <c r="BN9" s="94">
        <f t="shared" si="16"/>
        <v>0</v>
      </c>
      <c r="BO9" s="104"/>
    </row>
    <row r="10" spans="1:67" x14ac:dyDescent="0.2">
      <c r="A10" s="18">
        <v>41005</v>
      </c>
      <c r="B10">
        <f t="shared" si="0"/>
        <v>0</v>
      </c>
      <c r="C10">
        <f t="shared" si="9"/>
        <v>6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0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0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0"/>
        <v>0</v>
      </c>
      <c r="AJ10" s="35"/>
      <c r="AK10" s="18">
        <v>41005</v>
      </c>
      <c r="AL10" s="86">
        <f t="shared" si="6"/>
        <v>0</v>
      </c>
      <c r="AM10" s="47"/>
      <c r="AN10" s="47"/>
      <c r="AO10" s="47"/>
      <c r="AP10" s="47"/>
      <c r="AQ10" s="97">
        <f t="shared" si="11"/>
        <v>6</v>
      </c>
      <c r="AR10" s="18">
        <v>41005</v>
      </c>
      <c r="AS10" s="86"/>
      <c r="AT10" s="47"/>
      <c r="AU10" s="47"/>
      <c r="AV10" s="97">
        <f t="shared" si="12"/>
        <v>0</v>
      </c>
      <c r="AW10" s="86"/>
      <c r="AX10" s="47"/>
      <c r="AY10" s="47"/>
      <c r="AZ10" s="97">
        <f t="shared" si="13"/>
        <v>0</v>
      </c>
      <c r="BA10" s="102"/>
      <c r="BB10" s="47"/>
      <c r="BC10" s="47"/>
      <c r="BD10" s="47"/>
      <c r="BE10" s="47"/>
      <c r="BF10" s="97">
        <f t="shared" si="14"/>
        <v>0</v>
      </c>
      <c r="BG10" s="86">
        <f t="shared" si="7"/>
        <v>0</v>
      </c>
      <c r="BH10" s="47"/>
      <c r="BI10" s="47"/>
      <c r="BJ10" s="97">
        <f t="shared" si="15"/>
        <v>0</v>
      </c>
      <c r="BK10" s="86">
        <f t="shared" si="8"/>
        <v>0</v>
      </c>
      <c r="BL10" s="47"/>
      <c r="BM10" s="47"/>
      <c r="BN10" s="94">
        <f t="shared" si="16"/>
        <v>0</v>
      </c>
      <c r="BO10" s="119" t="s">
        <v>212</v>
      </c>
    </row>
    <row r="11" spans="1:67" x14ac:dyDescent="0.2">
      <c r="A11" s="18">
        <v>41006</v>
      </c>
      <c r="B11">
        <f t="shared" si="0"/>
        <v>0</v>
      </c>
      <c r="C11">
        <f t="shared" si="9"/>
        <v>6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0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0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0"/>
        <v>0</v>
      </c>
      <c r="AJ11" s="35"/>
      <c r="AK11" s="18">
        <v>41006</v>
      </c>
      <c r="AL11" s="86">
        <f t="shared" si="6"/>
        <v>0</v>
      </c>
      <c r="AM11" s="47"/>
      <c r="AN11" s="47"/>
      <c r="AO11" s="47"/>
      <c r="AP11" s="47"/>
      <c r="AQ11" s="97">
        <f t="shared" si="11"/>
        <v>6</v>
      </c>
      <c r="AR11" s="18">
        <v>41006</v>
      </c>
      <c r="AS11" s="86"/>
      <c r="AT11" s="47"/>
      <c r="AU11" s="47"/>
      <c r="AV11" s="97">
        <f t="shared" si="12"/>
        <v>0</v>
      </c>
      <c r="AW11" s="86"/>
      <c r="AX11" s="47"/>
      <c r="AY11" s="47"/>
      <c r="AZ11" s="97">
        <f t="shared" si="13"/>
        <v>0</v>
      </c>
      <c r="BA11" s="102"/>
      <c r="BB11" s="47"/>
      <c r="BC11" s="47"/>
      <c r="BD11" s="47"/>
      <c r="BE11" s="47"/>
      <c r="BF11" s="97">
        <f t="shared" si="14"/>
        <v>0</v>
      </c>
      <c r="BG11" s="86">
        <f t="shared" si="7"/>
        <v>0</v>
      </c>
      <c r="BH11" s="47"/>
      <c r="BI11" s="47"/>
      <c r="BJ11" s="97">
        <f t="shared" si="15"/>
        <v>0</v>
      </c>
      <c r="BK11" s="86">
        <f t="shared" si="8"/>
        <v>0</v>
      </c>
      <c r="BL11" s="47"/>
      <c r="BM11" s="47"/>
      <c r="BN11" s="94">
        <f t="shared" si="16"/>
        <v>0</v>
      </c>
      <c r="BO11" s="119"/>
    </row>
    <row r="12" spans="1:67" x14ac:dyDescent="0.2">
      <c r="A12" s="18">
        <v>41007</v>
      </c>
      <c r="B12">
        <f t="shared" si="0"/>
        <v>0</v>
      </c>
      <c r="C12">
        <f t="shared" si="9"/>
        <v>6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0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0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0"/>
        <v>0</v>
      </c>
      <c r="AJ12" s="35"/>
      <c r="AK12" s="18">
        <v>41007</v>
      </c>
      <c r="AL12" s="86">
        <f t="shared" si="6"/>
        <v>0</v>
      </c>
      <c r="AM12" s="47"/>
      <c r="AN12" s="47"/>
      <c r="AO12" s="47"/>
      <c r="AP12" s="47"/>
      <c r="AQ12" s="97">
        <f t="shared" si="11"/>
        <v>6</v>
      </c>
      <c r="AR12" s="18">
        <v>41007</v>
      </c>
      <c r="AS12" s="86"/>
      <c r="AT12" s="47"/>
      <c r="AU12" s="47"/>
      <c r="AV12" s="97">
        <f t="shared" si="12"/>
        <v>0</v>
      </c>
      <c r="AW12" s="86"/>
      <c r="AX12" s="47"/>
      <c r="AY12" s="47"/>
      <c r="AZ12" s="97">
        <f t="shared" si="13"/>
        <v>0</v>
      </c>
      <c r="BA12" s="102"/>
      <c r="BB12" s="47"/>
      <c r="BC12" s="47"/>
      <c r="BD12" s="47"/>
      <c r="BE12" s="47"/>
      <c r="BF12" s="97">
        <f t="shared" si="14"/>
        <v>0</v>
      </c>
      <c r="BG12" s="86">
        <f t="shared" si="7"/>
        <v>0</v>
      </c>
      <c r="BH12" s="47"/>
      <c r="BI12" s="47"/>
      <c r="BJ12" s="97">
        <f t="shared" si="15"/>
        <v>0</v>
      </c>
      <c r="BK12" s="86">
        <f t="shared" si="8"/>
        <v>0</v>
      </c>
      <c r="BL12" s="47"/>
      <c r="BM12" s="47"/>
      <c r="BN12" s="94">
        <f t="shared" si="16"/>
        <v>0</v>
      </c>
      <c r="BO12" s="119"/>
    </row>
    <row r="13" spans="1:67" x14ac:dyDescent="0.2">
      <c r="A13" s="18">
        <v>41008</v>
      </c>
      <c r="B13">
        <f t="shared" si="0"/>
        <v>1</v>
      </c>
      <c r="C13">
        <f t="shared" si="9"/>
        <v>7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0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4"/>
        <v>0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0"/>
        <v>0</v>
      </c>
      <c r="AJ13" s="35"/>
      <c r="AK13" s="18">
        <v>41008</v>
      </c>
      <c r="AL13" s="86">
        <f t="shared" si="6"/>
        <v>1</v>
      </c>
      <c r="AM13" s="47">
        <v>1</v>
      </c>
      <c r="AN13" s="47"/>
      <c r="AO13" s="47"/>
      <c r="AP13" s="47"/>
      <c r="AQ13" s="97">
        <f t="shared" si="11"/>
        <v>7</v>
      </c>
      <c r="AR13" s="18">
        <v>41008</v>
      </c>
      <c r="AS13" s="86"/>
      <c r="AT13" s="47"/>
      <c r="AU13" s="47"/>
      <c r="AV13" s="97">
        <f t="shared" si="12"/>
        <v>0</v>
      </c>
      <c r="AW13" s="86"/>
      <c r="AX13" s="47"/>
      <c r="AY13" s="47"/>
      <c r="AZ13" s="97">
        <f t="shared" si="13"/>
        <v>0</v>
      </c>
      <c r="BA13" s="102"/>
      <c r="BB13" s="47"/>
      <c r="BC13" s="47"/>
      <c r="BD13" s="47"/>
      <c r="BE13" s="47"/>
      <c r="BF13" s="97">
        <f t="shared" si="14"/>
        <v>0</v>
      </c>
      <c r="BG13" s="86">
        <f t="shared" si="7"/>
        <v>0</v>
      </c>
      <c r="BH13" s="47"/>
      <c r="BI13" s="47"/>
      <c r="BJ13" s="97">
        <f t="shared" si="15"/>
        <v>0</v>
      </c>
      <c r="BK13" s="86">
        <f t="shared" si="8"/>
        <v>0</v>
      </c>
      <c r="BL13" s="47"/>
      <c r="BM13" s="47"/>
      <c r="BN13" s="94">
        <f t="shared" si="16"/>
        <v>0</v>
      </c>
      <c r="BO13" s="119" t="s">
        <v>213</v>
      </c>
    </row>
    <row r="14" spans="1:67" x14ac:dyDescent="0.2">
      <c r="A14" s="18">
        <v>41009</v>
      </c>
      <c r="B14">
        <f t="shared" si="0"/>
        <v>0</v>
      </c>
      <c r="C14">
        <f t="shared" si="9"/>
        <v>7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0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0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0"/>
        <v>0</v>
      </c>
      <c r="AJ14" s="35"/>
      <c r="AK14" s="18">
        <v>41009</v>
      </c>
      <c r="AL14" s="86">
        <f t="shared" si="6"/>
        <v>0</v>
      </c>
      <c r="AM14" s="47"/>
      <c r="AN14" s="47"/>
      <c r="AO14" s="47"/>
      <c r="AP14" s="47"/>
      <c r="AQ14" s="97">
        <f t="shared" si="11"/>
        <v>7</v>
      </c>
      <c r="AR14" s="18">
        <v>41009</v>
      </c>
      <c r="AS14" s="86"/>
      <c r="AT14" s="47"/>
      <c r="AU14" s="47"/>
      <c r="AV14" s="97">
        <f t="shared" si="12"/>
        <v>0</v>
      </c>
      <c r="AW14" s="86"/>
      <c r="AX14" s="47"/>
      <c r="AY14" s="47"/>
      <c r="AZ14" s="97">
        <f t="shared" si="13"/>
        <v>0</v>
      </c>
      <c r="BA14" s="102"/>
      <c r="BB14" s="47"/>
      <c r="BC14" s="47"/>
      <c r="BD14" s="47"/>
      <c r="BE14" s="47"/>
      <c r="BF14" s="97">
        <f t="shared" si="14"/>
        <v>0</v>
      </c>
      <c r="BG14" s="86">
        <f t="shared" si="7"/>
        <v>0</v>
      </c>
      <c r="BH14" s="47"/>
      <c r="BI14" s="47"/>
      <c r="BJ14" s="97">
        <f t="shared" si="15"/>
        <v>0</v>
      </c>
      <c r="BK14" s="86">
        <f t="shared" si="8"/>
        <v>0</v>
      </c>
      <c r="BL14" s="47"/>
      <c r="BM14" s="47"/>
      <c r="BN14" s="94">
        <f t="shared" si="16"/>
        <v>0</v>
      </c>
      <c r="BO14" s="119"/>
    </row>
    <row r="15" spans="1:67" x14ac:dyDescent="0.2">
      <c r="A15" s="18">
        <v>41010</v>
      </c>
      <c r="B15">
        <f t="shared" si="0"/>
        <v>0</v>
      </c>
      <c r="C15">
        <f t="shared" si="9"/>
        <v>7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0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0"/>
        <v>0</v>
      </c>
      <c r="AJ15" s="35"/>
      <c r="AK15" s="18">
        <v>41010</v>
      </c>
      <c r="AL15" s="86">
        <f t="shared" si="6"/>
        <v>0</v>
      </c>
      <c r="AM15" s="47"/>
      <c r="AN15" s="47"/>
      <c r="AO15" s="47"/>
      <c r="AP15" s="47"/>
      <c r="AQ15" s="97">
        <f t="shared" si="11"/>
        <v>7</v>
      </c>
      <c r="AR15" s="18">
        <v>41010</v>
      </c>
      <c r="AS15" s="86"/>
      <c r="AT15" s="47"/>
      <c r="AU15" s="47"/>
      <c r="AV15" s="97">
        <f t="shared" si="12"/>
        <v>0</v>
      </c>
      <c r="AW15" s="86"/>
      <c r="AX15" s="47"/>
      <c r="AY15" s="47"/>
      <c r="AZ15" s="97">
        <f t="shared" si="13"/>
        <v>0</v>
      </c>
      <c r="BA15" s="102"/>
      <c r="BB15" s="47"/>
      <c r="BC15" s="47"/>
      <c r="BD15" s="47"/>
      <c r="BE15" s="47"/>
      <c r="BF15" s="97">
        <f t="shared" si="14"/>
        <v>0</v>
      </c>
      <c r="BG15" s="86">
        <f t="shared" si="7"/>
        <v>0</v>
      </c>
      <c r="BH15" s="47"/>
      <c r="BI15" s="47"/>
      <c r="BJ15" s="97">
        <f t="shared" si="15"/>
        <v>0</v>
      </c>
      <c r="BK15" s="86">
        <f t="shared" si="8"/>
        <v>0</v>
      </c>
      <c r="BL15" s="47"/>
      <c r="BM15" s="47"/>
      <c r="BN15" s="94">
        <f t="shared" si="16"/>
        <v>0</v>
      </c>
      <c r="BO15" s="119"/>
    </row>
    <row r="16" spans="1:67" x14ac:dyDescent="0.2">
      <c r="A16" s="18">
        <v>41011</v>
      </c>
      <c r="B16">
        <f t="shared" si="0"/>
        <v>0</v>
      </c>
      <c r="C16">
        <f t="shared" si="9"/>
        <v>7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0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0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0"/>
        <v>0</v>
      </c>
      <c r="AJ16" s="35"/>
      <c r="AK16" s="18">
        <v>41011</v>
      </c>
      <c r="AL16" s="86">
        <f t="shared" si="6"/>
        <v>0</v>
      </c>
      <c r="AM16" s="47"/>
      <c r="AN16" s="47"/>
      <c r="AO16" s="47"/>
      <c r="AP16" s="47"/>
      <c r="AQ16" s="97">
        <f t="shared" si="11"/>
        <v>7</v>
      </c>
      <c r="AR16" s="18">
        <v>41011</v>
      </c>
      <c r="AS16" s="86"/>
      <c r="AT16" s="47"/>
      <c r="AU16" s="47"/>
      <c r="AV16" s="97">
        <f t="shared" si="12"/>
        <v>0</v>
      </c>
      <c r="AW16" s="86"/>
      <c r="AX16" s="47"/>
      <c r="AY16" s="47"/>
      <c r="AZ16" s="97">
        <f t="shared" si="13"/>
        <v>0</v>
      </c>
      <c r="BA16" s="102"/>
      <c r="BB16" s="47"/>
      <c r="BC16" s="47"/>
      <c r="BD16" s="47"/>
      <c r="BE16" s="47"/>
      <c r="BF16" s="97">
        <f t="shared" si="14"/>
        <v>0</v>
      </c>
      <c r="BG16" s="86">
        <f t="shared" si="7"/>
        <v>0</v>
      </c>
      <c r="BH16" s="47"/>
      <c r="BI16" s="47"/>
      <c r="BJ16" s="97">
        <f t="shared" si="15"/>
        <v>0</v>
      </c>
      <c r="BK16" s="86">
        <f t="shared" si="8"/>
        <v>0</v>
      </c>
      <c r="BL16" s="47"/>
      <c r="BM16" s="47"/>
      <c r="BN16" s="94">
        <f t="shared" si="16"/>
        <v>0</v>
      </c>
      <c r="BO16" s="119" t="s">
        <v>214</v>
      </c>
    </row>
    <row r="17" spans="1:67" x14ac:dyDescent="0.2">
      <c r="A17" s="18">
        <v>41012</v>
      </c>
      <c r="B17">
        <f t="shared" si="0"/>
        <v>2</v>
      </c>
      <c r="C17">
        <f t="shared" si="9"/>
        <v>9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0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0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0"/>
        <v>0</v>
      </c>
      <c r="AJ17" s="35"/>
      <c r="AK17" s="18">
        <v>41012</v>
      </c>
      <c r="AL17" s="86">
        <f t="shared" si="6"/>
        <v>2</v>
      </c>
      <c r="AM17" s="47">
        <v>2</v>
      </c>
      <c r="AN17" s="47"/>
      <c r="AO17" s="47"/>
      <c r="AP17" s="47"/>
      <c r="AQ17" s="97">
        <f t="shared" si="11"/>
        <v>9</v>
      </c>
      <c r="AR17" s="18">
        <v>41012</v>
      </c>
      <c r="AS17" s="86"/>
      <c r="AT17" s="47"/>
      <c r="AU17" s="47"/>
      <c r="AV17" s="97">
        <f t="shared" si="12"/>
        <v>0</v>
      </c>
      <c r="AW17" s="86"/>
      <c r="AX17" s="47"/>
      <c r="AY17" s="47"/>
      <c r="AZ17" s="97">
        <f t="shared" si="13"/>
        <v>0</v>
      </c>
      <c r="BA17" s="102"/>
      <c r="BB17" s="47"/>
      <c r="BC17" s="47"/>
      <c r="BD17" s="47"/>
      <c r="BE17" s="47"/>
      <c r="BF17" s="97">
        <f t="shared" si="14"/>
        <v>0</v>
      </c>
      <c r="BG17" s="86">
        <f t="shared" si="7"/>
        <v>0</v>
      </c>
      <c r="BH17" s="47"/>
      <c r="BI17" s="47"/>
      <c r="BJ17" s="97">
        <f t="shared" si="15"/>
        <v>0</v>
      </c>
      <c r="BK17" s="86">
        <f t="shared" si="8"/>
        <v>0</v>
      </c>
      <c r="BL17" s="47"/>
      <c r="BM17" s="47"/>
      <c r="BN17" s="94">
        <f t="shared" si="16"/>
        <v>0</v>
      </c>
      <c r="BO17" s="119" t="s">
        <v>215</v>
      </c>
    </row>
    <row r="18" spans="1:67" x14ac:dyDescent="0.2">
      <c r="A18" s="18">
        <v>41013</v>
      </c>
      <c r="B18">
        <f t="shared" si="0"/>
        <v>0</v>
      </c>
      <c r="C18">
        <f t="shared" si="9"/>
        <v>9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0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0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0"/>
        <v>0</v>
      </c>
      <c r="AJ18" s="35"/>
      <c r="AK18" s="18">
        <v>41013</v>
      </c>
      <c r="AL18" s="86">
        <f t="shared" si="6"/>
        <v>0</v>
      </c>
      <c r="AM18" s="47"/>
      <c r="AN18" s="47"/>
      <c r="AO18" s="47"/>
      <c r="AP18" s="47"/>
      <c r="AQ18" s="97">
        <f t="shared" si="11"/>
        <v>9</v>
      </c>
      <c r="AR18" s="18">
        <v>41013</v>
      </c>
      <c r="AS18" s="86"/>
      <c r="AT18" s="47"/>
      <c r="AU18" s="47"/>
      <c r="AV18" s="97">
        <f t="shared" si="12"/>
        <v>0</v>
      </c>
      <c r="AW18" s="86"/>
      <c r="AX18" s="47"/>
      <c r="AY18" s="47"/>
      <c r="AZ18" s="97">
        <f t="shared" si="13"/>
        <v>0</v>
      </c>
      <c r="BA18" s="102"/>
      <c r="BB18" s="47"/>
      <c r="BC18" s="47"/>
      <c r="BD18" s="47"/>
      <c r="BE18" s="47"/>
      <c r="BF18" s="97">
        <f t="shared" si="14"/>
        <v>0</v>
      </c>
      <c r="BG18" s="86">
        <f t="shared" si="7"/>
        <v>0</v>
      </c>
      <c r="BH18" s="47"/>
      <c r="BI18" s="47"/>
      <c r="BJ18" s="97">
        <f t="shared" si="15"/>
        <v>0</v>
      </c>
      <c r="BK18" s="86">
        <f t="shared" si="8"/>
        <v>0</v>
      </c>
      <c r="BL18" s="47"/>
      <c r="BM18" s="47"/>
      <c r="BN18" s="94">
        <f t="shared" si="16"/>
        <v>0</v>
      </c>
      <c r="BO18" s="119"/>
    </row>
    <row r="19" spans="1:67" x14ac:dyDescent="0.2">
      <c r="A19" s="18">
        <v>41014</v>
      </c>
      <c r="B19">
        <f t="shared" si="0"/>
        <v>0</v>
      </c>
      <c r="C19">
        <f t="shared" si="9"/>
        <v>9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0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0"/>
        <v>0</v>
      </c>
      <c r="AJ19" s="35"/>
      <c r="AK19" s="18">
        <v>41014</v>
      </c>
      <c r="AL19" s="86">
        <f t="shared" si="6"/>
        <v>0</v>
      </c>
      <c r="AM19" s="47"/>
      <c r="AN19" s="47"/>
      <c r="AO19" s="47"/>
      <c r="AP19" s="47"/>
      <c r="AQ19" s="97">
        <f t="shared" si="11"/>
        <v>9</v>
      </c>
      <c r="AR19" s="18">
        <v>41014</v>
      </c>
      <c r="AS19" s="86"/>
      <c r="AT19" s="47"/>
      <c r="AU19" s="47"/>
      <c r="AV19" s="97">
        <f t="shared" si="12"/>
        <v>0</v>
      </c>
      <c r="AW19" s="86"/>
      <c r="AX19" s="47"/>
      <c r="AY19" s="47"/>
      <c r="AZ19" s="97">
        <f t="shared" si="13"/>
        <v>0</v>
      </c>
      <c r="BA19" s="102"/>
      <c r="BB19" s="47"/>
      <c r="BC19" s="47"/>
      <c r="BD19" s="47"/>
      <c r="BE19" s="47"/>
      <c r="BF19" s="97">
        <f t="shared" si="14"/>
        <v>0</v>
      </c>
      <c r="BG19" s="86">
        <f t="shared" si="7"/>
        <v>0</v>
      </c>
      <c r="BH19" s="47"/>
      <c r="BI19" s="47"/>
      <c r="BJ19" s="97">
        <f t="shared" si="15"/>
        <v>0</v>
      </c>
      <c r="BK19" s="86">
        <f t="shared" si="8"/>
        <v>0</v>
      </c>
      <c r="BL19" s="47"/>
      <c r="BM19" s="47"/>
      <c r="BN19" s="94">
        <f t="shared" si="16"/>
        <v>0</v>
      </c>
      <c r="BO19" s="119"/>
    </row>
    <row r="20" spans="1:67" x14ac:dyDescent="0.2">
      <c r="A20" s="18">
        <v>41015</v>
      </c>
      <c r="B20">
        <f t="shared" si="0"/>
        <v>1</v>
      </c>
      <c r="C20">
        <f t="shared" si="9"/>
        <v>10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0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0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0"/>
        <v>0</v>
      </c>
      <c r="AJ20" s="35"/>
      <c r="AK20" s="18">
        <v>41015</v>
      </c>
      <c r="AL20" s="86">
        <f t="shared" si="6"/>
        <v>1</v>
      </c>
      <c r="AM20" s="47">
        <v>1</v>
      </c>
      <c r="AN20" s="47"/>
      <c r="AO20" s="47"/>
      <c r="AP20" s="47"/>
      <c r="AQ20" s="97">
        <f t="shared" si="11"/>
        <v>10</v>
      </c>
      <c r="AR20" s="18">
        <v>41015</v>
      </c>
      <c r="AS20" s="86"/>
      <c r="AT20" s="47"/>
      <c r="AU20" s="47"/>
      <c r="AV20" s="97">
        <f t="shared" si="12"/>
        <v>0</v>
      </c>
      <c r="AW20" s="86"/>
      <c r="AX20" s="47"/>
      <c r="AY20" s="47"/>
      <c r="AZ20" s="97">
        <f t="shared" si="13"/>
        <v>0</v>
      </c>
      <c r="BA20" s="102"/>
      <c r="BB20" s="47"/>
      <c r="BC20" s="47"/>
      <c r="BD20" s="47"/>
      <c r="BE20" s="47"/>
      <c r="BF20" s="97">
        <f t="shared" si="14"/>
        <v>0</v>
      </c>
      <c r="BG20" s="86">
        <f t="shared" si="7"/>
        <v>0</v>
      </c>
      <c r="BH20" s="47"/>
      <c r="BI20" s="47"/>
      <c r="BJ20" s="97">
        <f t="shared" si="15"/>
        <v>0</v>
      </c>
      <c r="BK20" s="86">
        <f t="shared" si="8"/>
        <v>0</v>
      </c>
      <c r="BL20" s="47"/>
      <c r="BM20" s="47"/>
      <c r="BN20" s="94">
        <f t="shared" si="16"/>
        <v>0</v>
      </c>
      <c r="BO20" s="119" t="s">
        <v>215</v>
      </c>
    </row>
    <row r="21" spans="1:67" x14ac:dyDescent="0.2">
      <c r="A21" s="18">
        <v>41016</v>
      </c>
      <c r="B21">
        <f t="shared" si="0"/>
        <v>0</v>
      </c>
      <c r="C21">
        <f t="shared" si="9"/>
        <v>10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0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0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0"/>
        <v>0</v>
      </c>
      <c r="AJ21" s="35"/>
      <c r="AK21" s="18">
        <v>41016</v>
      </c>
      <c r="AL21" s="86">
        <f t="shared" si="6"/>
        <v>0</v>
      </c>
      <c r="AM21" s="47"/>
      <c r="AN21" s="47"/>
      <c r="AO21" s="47"/>
      <c r="AP21" s="47"/>
      <c r="AQ21" s="97">
        <f t="shared" si="11"/>
        <v>10</v>
      </c>
      <c r="AR21" s="18">
        <v>41016</v>
      </c>
      <c r="AS21" s="86"/>
      <c r="AT21" s="47"/>
      <c r="AU21" s="47"/>
      <c r="AV21" s="97">
        <f t="shared" si="12"/>
        <v>0</v>
      </c>
      <c r="AW21" s="86"/>
      <c r="AX21" s="47"/>
      <c r="AY21" s="47"/>
      <c r="AZ21" s="97">
        <f t="shared" si="13"/>
        <v>0</v>
      </c>
      <c r="BA21" s="102"/>
      <c r="BB21" s="47"/>
      <c r="BC21" s="47"/>
      <c r="BD21" s="47"/>
      <c r="BE21" s="47"/>
      <c r="BF21" s="97">
        <f t="shared" si="14"/>
        <v>0</v>
      </c>
      <c r="BG21" s="86">
        <f t="shared" si="7"/>
        <v>0</v>
      </c>
      <c r="BH21" s="47"/>
      <c r="BI21" s="47"/>
      <c r="BJ21" s="97">
        <f t="shared" si="15"/>
        <v>0</v>
      </c>
      <c r="BK21" s="86">
        <f t="shared" si="8"/>
        <v>0</v>
      </c>
      <c r="BL21" s="47"/>
      <c r="BM21" s="47"/>
      <c r="BN21" s="94">
        <f t="shared" si="16"/>
        <v>0</v>
      </c>
      <c r="BO21" s="119"/>
    </row>
    <row r="22" spans="1:67" x14ac:dyDescent="0.2">
      <c r="A22" s="18">
        <v>41017</v>
      </c>
      <c r="B22">
        <f t="shared" si="0"/>
        <v>0</v>
      </c>
      <c r="C22">
        <f t="shared" si="9"/>
        <v>10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0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0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0"/>
        <v>0</v>
      </c>
      <c r="AJ22" s="35"/>
      <c r="AK22" s="18">
        <v>41017</v>
      </c>
      <c r="AL22" s="86">
        <f t="shared" si="6"/>
        <v>0</v>
      </c>
      <c r="AM22" s="47"/>
      <c r="AN22" s="47"/>
      <c r="AO22" s="47"/>
      <c r="AP22" s="47"/>
      <c r="AQ22" s="97">
        <f t="shared" si="11"/>
        <v>10</v>
      </c>
      <c r="AR22" s="18">
        <v>41017</v>
      </c>
      <c r="AS22" s="86"/>
      <c r="AT22" s="47"/>
      <c r="AU22" s="47"/>
      <c r="AV22" s="97">
        <f t="shared" si="12"/>
        <v>0</v>
      </c>
      <c r="AW22" s="86"/>
      <c r="AX22" s="47"/>
      <c r="AY22" s="47"/>
      <c r="AZ22" s="97">
        <f t="shared" si="13"/>
        <v>0</v>
      </c>
      <c r="BA22" s="102"/>
      <c r="BB22" s="47"/>
      <c r="BC22" s="47"/>
      <c r="BD22" s="47"/>
      <c r="BE22" s="47"/>
      <c r="BF22" s="97">
        <f t="shared" si="14"/>
        <v>0</v>
      </c>
      <c r="BG22" s="86">
        <f t="shared" si="7"/>
        <v>0</v>
      </c>
      <c r="BH22" s="47"/>
      <c r="BI22" s="47"/>
      <c r="BJ22" s="97">
        <f t="shared" si="15"/>
        <v>0</v>
      </c>
      <c r="BK22" s="86">
        <f t="shared" si="8"/>
        <v>0</v>
      </c>
      <c r="BL22" s="47"/>
      <c r="BM22" s="47"/>
      <c r="BN22" s="94">
        <f t="shared" si="16"/>
        <v>0</v>
      </c>
      <c r="BO22" s="119" t="s">
        <v>214</v>
      </c>
    </row>
    <row r="23" spans="1:67" x14ac:dyDescent="0.2">
      <c r="A23" s="18">
        <v>41018</v>
      </c>
      <c r="B23">
        <f t="shared" si="0"/>
        <v>0</v>
      </c>
      <c r="C23">
        <f t="shared" si="9"/>
        <v>10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0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0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0"/>
        <v>0</v>
      </c>
      <c r="AJ23" s="35"/>
      <c r="AK23" s="18">
        <v>41018</v>
      </c>
      <c r="AL23" s="86">
        <f t="shared" si="6"/>
        <v>0</v>
      </c>
      <c r="AM23" s="47"/>
      <c r="AN23" s="47"/>
      <c r="AO23" s="47"/>
      <c r="AP23" s="47"/>
      <c r="AQ23" s="97">
        <f t="shared" si="11"/>
        <v>10</v>
      </c>
      <c r="AR23" s="18">
        <v>41018</v>
      </c>
      <c r="AS23" s="86"/>
      <c r="AT23" s="47"/>
      <c r="AU23" s="47"/>
      <c r="AV23" s="97">
        <f t="shared" si="12"/>
        <v>0</v>
      </c>
      <c r="AW23" s="86"/>
      <c r="AX23" s="47"/>
      <c r="AY23" s="47"/>
      <c r="AZ23" s="97">
        <f t="shared" si="13"/>
        <v>0</v>
      </c>
      <c r="BA23" s="102"/>
      <c r="BB23" s="47"/>
      <c r="BC23" s="47"/>
      <c r="BD23" s="47"/>
      <c r="BE23" s="47"/>
      <c r="BF23" s="97">
        <f t="shared" si="14"/>
        <v>0</v>
      </c>
      <c r="BG23" s="86">
        <f t="shared" si="7"/>
        <v>0</v>
      </c>
      <c r="BH23" s="47"/>
      <c r="BI23" s="47"/>
      <c r="BJ23" s="97">
        <f t="shared" si="15"/>
        <v>0</v>
      </c>
      <c r="BK23" s="86">
        <f t="shared" si="8"/>
        <v>0</v>
      </c>
      <c r="BL23" s="47"/>
      <c r="BM23" s="47"/>
      <c r="BN23" s="94">
        <f t="shared" si="16"/>
        <v>0</v>
      </c>
      <c r="BO23" s="119"/>
    </row>
    <row r="24" spans="1:67" x14ac:dyDescent="0.2">
      <c r="A24" s="18">
        <v>41019</v>
      </c>
      <c r="B24">
        <f t="shared" si="0"/>
        <v>0</v>
      </c>
      <c r="C24">
        <f t="shared" si="9"/>
        <v>10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0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0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0"/>
        <v>0</v>
      </c>
      <c r="AJ24" s="35"/>
      <c r="AK24" s="18">
        <v>41019</v>
      </c>
      <c r="AL24" s="86">
        <f t="shared" si="6"/>
        <v>0</v>
      </c>
      <c r="AM24" s="47"/>
      <c r="AN24" s="47"/>
      <c r="AO24" s="47"/>
      <c r="AP24" s="47"/>
      <c r="AQ24" s="97">
        <f t="shared" si="11"/>
        <v>10</v>
      </c>
      <c r="AR24" s="18">
        <v>41019</v>
      </c>
      <c r="AS24" s="86"/>
      <c r="AT24" s="47"/>
      <c r="AU24" s="47"/>
      <c r="AV24" s="97">
        <f t="shared" si="12"/>
        <v>0</v>
      </c>
      <c r="AW24" s="86"/>
      <c r="AX24" s="47"/>
      <c r="AY24" s="47"/>
      <c r="AZ24" s="97">
        <f t="shared" si="13"/>
        <v>0</v>
      </c>
      <c r="BA24" s="102"/>
      <c r="BB24" s="47"/>
      <c r="BC24" s="47"/>
      <c r="BD24" s="47"/>
      <c r="BE24" s="47"/>
      <c r="BF24" s="97">
        <f t="shared" si="14"/>
        <v>0</v>
      </c>
      <c r="BG24" s="86">
        <f t="shared" si="7"/>
        <v>0</v>
      </c>
      <c r="BH24" s="47"/>
      <c r="BI24" s="47"/>
      <c r="BJ24" s="97">
        <f t="shared" si="15"/>
        <v>0</v>
      </c>
      <c r="BK24" s="86">
        <f t="shared" si="8"/>
        <v>0</v>
      </c>
      <c r="BL24" s="47"/>
      <c r="BM24" s="47"/>
      <c r="BN24" s="94">
        <f t="shared" si="16"/>
        <v>0</v>
      </c>
      <c r="BO24" s="119" t="s">
        <v>214</v>
      </c>
    </row>
    <row r="25" spans="1:67" x14ac:dyDescent="0.2">
      <c r="A25" s="18">
        <v>41020</v>
      </c>
      <c r="B25">
        <f t="shared" si="0"/>
        <v>0</v>
      </c>
      <c r="C25">
        <f t="shared" si="9"/>
        <v>10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0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0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0"/>
        <v>0</v>
      </c>
      <c r="AJ25" s="35"/>
      <c r="AK25" s="18">
        <v>41020</v>
      </c>
      <c r="AL25" s="86">
        <f t="shared" si="6"/>
        <v>0</v>
      </c>
      <c r="AM25" s="47"/>
      <c r="AN25" s="47"/>
      <c r="AO25" s="47"/>
      <c r="AP25" s="47"/>
      <c r="AQ25" s="97">
        <f t="shared" si="11"/>
        <v>10</v>
      </c>
      <c r="AR25" s="18">
        <v>41020</v>
      </c>
      <c r="AS25" s="86"/>
      <c r="AT25" s="47"/>
      <c r="AU25" s="47"/>
      <c r="AV25" s="97">
        <f t="shared" si="12"/>
        <v>0</v>
      </c>
      <c r="AW25" s="86"/>
      <c r="AX25" s="47"/>
      <c r="AY25" s="47"/>
      <c r="AZ25" s="97">
        <f t="shared" si="13"/>
        <v>0</v>
      </c>
      <c r="BA25" s="102"/>
      <c r="BB25" s="47"/>
      <c r="BC25" s="47"/>
      <c r="BD25" s="47"/>
      <c r="BE25" s="47"/>
      <c r="BF25" s="97">
        <f t="shared" si="14"/>
        <v>0</v>
      </c>
      <c r="BG25" s="86">
        <f t="shared" si="7"/>
        <v>0</v>
      </c>
      <c r="BH25" s="47"/>
      <c r="BI25" s="47"/>
      <c r="BJ25" s="97">
        <f t="shared" si="15"/>
        <v>0</v>
      </c>
      <c r="BK25" s="86">
        <f t="shared" si="8"/>
        <v>0</v>
      </c>
      <c r="BL25" s="47"/>
      <c r="BM25" s="47"/>
      <c r="BN25" s="94">
        <f t="shared" si="16"/>
        <v>0</v>
      </c>
      <c r="BO25" s="119"/>
    </row>
    <row r="26" spans="1:67" x14ac:dyDescent="0.2">
      <c r="A26" s="18">
        <v>41021</v>
      </c>
      <c r="B26">
        <f t="shared" si="0"/>
        <v>0</v>
      </c>
      <c r="C26">
        <f t="shared" si="9"/>
        <v>10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0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0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0"/>
        <v>0</v>
      </c>
      <c r="AJ26" s="35"/>
      <c r="AK26" s="18">
        <v>41021</v>
      </c>
      <c r="AL26" s="86">
        <f t="shared" si="6"/>
        <v>0</v>
      </c>
      <c r="AM26" s="47"/>
      <c r="AN26" s="47"/>
      <c r="AO26" s="47"/>
      <c r="AP26" s="47"/>
      <c r="AQ26" s="97">
        <f t="shared" si="11"/>
        <v>10</v>
      </c>
      <c r="AR26" s="18">
        <v>41021</v>
      </c>
      <c r="AS26" s="86"/>
      <c r="AT26" s="47"/>
      <c r="AU26" s="47"/>
      <c r="AV26" s="97">
        <f t="shared" si="12"/>
        <v>0</v>
      </c>
      <c r="AW26" s="86"/>
      <c r="AX26" s="47"/>
      <c r="AY26" s="47"/>
      <c r="AZ26" s="97">
        <f t="shared" si="13"/>
        <v>0</v>
      </c>
      <c r="BA26" s="102"/>
      <c r="BB26" s="47"/>
      <c r="BC26" s="47"/>
      <c r="BD26" s="47"/>
      <c r="BE26" s="47"/>
      <c r="BF26" s="97">
        <f t="shared" si="14"/>
        <v>0</v>
      </c>
      <c r="BG26" s="86">
        <f t="shared" si="7"/>
        <v>0</v>
      </c>
      <c r="BH26" s="47"/>
      <c r="BI26" s="47"/>
      <c r="BJ26" s="97">
        <f t="shared" si="15"/>
        <v>0</v>
      </c>
      <c r="BK26" s="86">
        <f t="shared" si="8"/>
        <v>0</v>
      </c>
      <c r="BL26" s="47"/>
      <c r="BM26" s="47"/>
      <c r="BN26" s="94">
        <f t="shared" si="16"/>
        <v>0</v>
      </c>
      <c r="BO26" s="119"/>
    </row>
    <row r="27" spans="1:67" x14ac:dyDescent="0.2">
      <c r="A27" s="18">
        <v>41022</v>
      </c>
      <c r="B27">
        <f t="shared" si="0"/>
        <v>0</v>
      </c>
      <c r="C27">
        <f t="shared" si="9"/>
        <v>10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0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4"/>
        <v>0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0"/>
        <v>0</v>
      </c>
      <c r="AJ27" s="35"/>
      <c r="AK27" s="18">
        <v>41022</v>
      </c>
      <c r="AL27" s="86">
        <f t="shared" si="6"/>
        <v>0</v>
      </c>
      <c r="AM27" s="47"/>
      <c r="AN27" s="47"/>
      <c r="AO27" s="47"/>
      <c r="AP27" s="47"/>
      <c r="AQ27" s="97">
        <f t="shared" si="11"/>
        <v>10</v>
      </c>
      <c r="AR27" s="18">
        <v>41022</v>
      </c>
      <c r="AS27" s="86"/>
      <c r="AT27" s="47"/>
      <c r="AU27" s="47"/>
      <c r="AV27" s="97">
        <f t="shared" si="12"/>
        <v>0</v>
      </c>
      <c r="AW27" s="86"/>
      <c r="AX27" s="47"/>
      <c r="AY27" s="47"/>
      <c r="AZ27" s="97">
        <f t="shared" si="13"/>
        <v>0</v>
      </c>
      <c r="BA27" s="102"/>
      <c r="BB27" s="47"/>
      <c r="BC27" s="47"/>
      <c r="BD27" s="47"/>
      <c r="BE27" s="47"/>
      <c r="BF27" s="97">
        <f t="shared" si="14"/>
        <v>0</v>
      </c>
      <c r="BG27" s="86">
        <f t="shared" si="7"/>
        <v>0</v>
      </c>
      <c r="BH27" s="47"/>
      <c r="BI27" s="47"/>
      <c r="BJ27" s="97">
        <f t="shared" si="15"/>
        <v>0</v>
      </c>
      <c r="BK27" s="86">
        <f t="shared" si="8"/>
        <v>0</v>
      </c>
      <c r="BL27" s="47"/>
      <c r="BM27" s="47"/>
      <c r="BN27" s="94">
        <f t="shared" si="16"/>
        <v>0</v>
      </c>
      <c r="BO27" s="119" t="s">
        <v>214</v>
      </c>
    </row>
    <row r="28" spans="1:67" x14ac:dyDescent="0.2">
      <c r="A28" s="18">
        <v>41023</v>
      </c>
      <c r="B28">
        <f t="shared" si="0"/>
        <v>0</v>
      </c>
      <c r="C28">
        <f t="shared" si="9"/>
        <v>10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0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0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0"/>
        <v>0</v>
      </c>
      <c r="AJ28" s="35"/>
      <c r="AK28" s="18">
        <v>41023</v>
      </c>
      <c r="AL28" s="86">
        <f t="shared" si="6"/>
        <v>0</v>
      </c>
      <c r="AM28" s="47"/>
      <c r="AN28" s="47"/>
      <c r="AO28" s="47"/>
      <c r="AP28" s="47"/>
      <c r="AQ28" s="97">
        <f t="shared" si="11"/>
        <v>10</v>
      </c>
      <c r="AR28" s="18">
        <v>41023</v>
      </c>
      <c r="AS28" s="86"/>
      <c r="AT28" s="47"/>
      <c r="AU28" s="47"/>
      <c r="AV28" s="97">
        <f t="shared" si="12"/>
        <v>0</v>
      </c>
      <c r="AW28" s="86"/>
      <c r="AX28" s="47"/>
      <c r="AY28" s="47"/>
      <c r="AZ28" s="97">
        <f t="shared" si="13"/>
        <v>0</v>
      </c>
      <c r="BA28" s="102"/>
      <c r="BB28" s="47"/>
      <c r="BC28" s="47"/>
      <c r="BD28" s="47"/>
      <c r="BE28" s="47"/>
      <c r="BF28" s="97">
        <f t="shared" si="14"/>
        <v>0</v>
      </c>
      <c r="BG28" s="86">
        <f t="shared" si="7"/>
        <v>0</v>
      </c>
      <c r="BH28" s="47"/>
      <c r="BI28" s="47"/>
      <c r="BJ28" s="97">
        <f t="shared" si="15"/>
        <v>0</v>
      </c>
      <c r="BK28" s="86">
        <f t="shared" si="8"/>
        <v>0</v>
      </c>
      <c r="BL28" s="47"/>
      <c r="BM28" s="47"/>
      <c r="BN28" s="94">
        <f t="shared" si="16"/>
        <v>0</v>
      </c>
      <c r="BO28" s="119"/>
    </row>
    <row r="29" spans="1:67" x14ac:dyDescent="0.2">
      <c r="A29" s="18">
        <v>41024</v>
      </c>
      <c r="B29">
        <f t="shared" si="0"/>
        <v>2</v>
      </c>
      <c r="C29">
        <f t="shared" si="9"/>
        <v>12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0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0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0"/>
        <v>0</v>
      </c>
      <c r="AJ29" s="35"/>
      <c r="AK29" s="18">
        <v>41024</v>
      </c>
      <c r="AL29" s="86">
        <f t="shared" si="6"/>
        <v>2</v>
      </c>
      <c r="AM29" s="47">
        <v>2</v>
      </c>
      <c r="AN29" s="47"/>
      <c r="AO29" s="47"/>
      <c r="AP29" s="47"/>
      <c r="AQ29" s="97">
        <f t="shared" si="11"/>
        <v>12</v>
      </c>
      <c r="AR29" s="18">
        <v>41024</v>
      </c>
      <c r="AS29" s="86"/>
      <c r="AT29" s="47"/>
      <c r="AU29" s="47"/>
      <c r="AV29" s="97">
        <f t="shared" si="12"/>
        <v>0</v>
      </c>
      <c r="AW29" s="86"/>
      <c r="AX29" s="47"/>
      <c r="AY29" s="47"/>
      <c r="AZ29" s="97">
        <f t="shared" si="13"/>
        <v>0</v>
      </c>
      <c r="BA29" s="102"/>
      <c r="BB29" s="47"/>
      <c r="BC29" s="47"/>
      <c r="BD29" s="47"/>
      <c r="BE29" s="47"/>
      <c r="BF29" s="97">
        <f t="shared" si="14"/>
        <v>0</v>
      </c>
      <c r="BG29" s="86">
        <f t="shared" si="7"/>
        <v>0</v>
      </c>
      <c r="BH29" s="47"/>
      <c r="BI29" s="47"/>
      <c r="BJ29" s="97">
        <f t="shared" si="15"/>
        <v>0</v>
      </c>
      <c r="BK29" s="86">
        <f t="shared" si="8"/>
        <v>0</v>
      </c>
      <c r="BL29" s="47"/>
      <c r="BM29" s="47"/>
      <c r="BN29" s="94">
        <f t="shared" si="16"/>
        <v>0</v>
      </c>
      <c r="BO29" s="119" t="s">
        <v>214</v>
      </c>
    </row>
    <row r="30" spans="1:67" x14ac:dyDescent="0.2">
      <c r="A30" s="18">
        <v>41025</v>
      </c>
      <c r="B30">
        <f t="shared" si="0"/>
        <v>0</v>
      </c>
      <c r="C30">
        <f t="shared" si="9"/>
        <v>12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0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0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0"/>
        <v>0</v>
      </c>
      <c r="AJ30" s="35"/>
      <c r="AK30" s="18">
        <v>41025</v>
      </c>
      <c r="AL30" s="86">
        <f t="shared" si="6"/>
        <v>0</v>
      </c>
      <c r="AM30" s="47"/>
      <c r="AN30" s="47"/>
      <c r="AO30" s="47"/>
      <c r="AP30" s="47"/>
      <c r="AQ30" s="97">
        <f t="shared" si="11"/>
        <v>12</v>
      </c>
      <c r="AR30" s="18">
        <v>41025</v>
      </c>
      <c r="AS30" s="86"/>
      <c r="AT30" s="47"/>
      <c r="AU30" s="47"/>
      <c r="AV30" s="97">
        <f t="shared" si="12"/>
        <v>0</v>
      </c>
      <c r="AW30" s="86"/>
      <c r="AX30" s="47"/>
      <c r="AY30" s="47"/>
      <c r="AZ30" s="97">
        <f t="shared" si="13"/>
        <v>0</v>
      </c>
      <c r="BA30" s="102"/>
      <c r="BB30" s="47"/>
      <c r="BC30" s="47"/>
      <c r="BD30" s="47"/>
      <c r="BE30" s="47"/>
      <c r="BF30" s="97">
        <f t="shared" si="14"/>
        <v>0</v>
      </c>
      <c r="BG30" s="86">
        <f t="shared" si="7"/>
        <v>0</v>
      </c>
      <c r="BH30" s="47"/>
      <c r="BI30" s="47"/>
      <c r="BJ30" s="97">
        <f t="shared" si="15"/>
        <v>0</v>
      </c>
      <c r="BK30" s="86">
        <f t="shared" si="8"/>
        <v>0</v>
      </c>
      <c r="BL30" s="47"/>
      <c r="BM30" s="47"/>
      <c r="BN30" s="94">
        <f t="shared" si="16"/>
        <v>0</v>
      </c>
      <c r="BO30" s="119"/>
    </row>
    <row r="31" spans="1:67" x14ac:dyDescent="0.2">
      <c r="A31" s="18">
        <v>41026</v>
      </c>
      <c r="B31">
        <f t="shared" si="0"/>
        <v>0</v>
      </c>
      <c r="C31">
        <f t="shared" si="9"/>
        <v>12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0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0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0"/>
        <v>0</v>
      </c>
      <c r="AJ31" s="35"/>
      <c r="AK31" s="18">
        <v>41026</v>
      </c>
      <c r="AL31" s="86">
        <f t="shared" si="6"/>
        <v>0</v>
      </c>
      <c r="AM31" s="47"/>
      <c r="AN31" s="47"/>
      <c r="AO31" s="47"/>
      <c r="AP31" s="47"/>
      <c r="AQ31" s="97">
        <f t="shared" si="11"/>
        <v>12</v>
      </c>
      <c r="AR31" s="18">
        <v>41026</v>
      </c>
      <c r="AS31" s="86"/>
      <c r="AT31" s="47"/>
      <c r="AU31" s="47"/>
      <c r="AV31" s="97">
        <f t="shared" si="12"/>
        <v>0</v>
      </c>
      <c r="AW31" s="86"/>
      <c r="AX31" s="47"/>
      <c r="AY31" s="47"/>
      <c r="AZ31" s="97">
        <f t="shared" si="13"/>
        <v>0</v>
      </c>
      <c r="BA31" s="102"/>
      <c r="BB31" s="47"/>
      <c r="BC31" s="47"/>
      <c r="BD31" s="47"/>
      <c r="BE31" s="47"/>
      <c r="BF31" s="97">
        <f t="shared" si="14"/>
        <v>0</v>
      </c>
      <c r="BG31" s="86">
        <f t="shared" si="7"/>
        <v>0</v>
      </c>
      <c r="BH31" s="47"/>
      <c r="BI31" s="47"/>
      <c r="BJ31" s="97">
        <f t="shared" si="15"/>
        <v>0</v>
      </c>
      <c r="BK31" s="86">
        <f t="shared" si="8"/>
        <v>0</v>
      </c>
      <c r="BL31" s="47"/>
      <c r="BM31" s="47"/>
      <c r="BN31" s="94">
        <f t="shared" si="16"/>
        <v>0</v>
      </c>
      <c r="BO31" s="119" t="s">
        <v>214</v>
      </c>
    </row>
    <row r="32" spans="1:67" x14ac:dyDescent="0.2">
      <c r="A32" s="18">
        <v>41027</v>
      </c>
      <c r="B32">
        <f t="shared" si="0"/>
        <v>0</v>
      </c>
      <c r="C32">
        <f t="shared" si="9"/>
        <v>12</v>
      </c>
      <c r="D32" s="86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0</v>
      </c>
      <c r="Q32" s="94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7">
        <f t="shared" si="4"/>
        <v>0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0"/>
        <v>0</v>
      </c>
      <c r="AJ32" s="35"/>
      <c r="AK32" s="18">
        <v>41027</v>
      </c>
      <c r="AL32" s="86">
        <f t="shared" si="6"/>
        <v>0</v>
      </c>
      <c r="AM32" s="47"/>
      <c r="AN32" s="47"/>
      <c r="AO32" s="47"/>
      <c r="AP32" s="47"/>
      <c r="AQ32" s="97">
        <f t="shared" si="11"/>
        <v>12</v>
      </c>
      <c r="AR32" s="18">
        <v>41027</v>
      </c>
      <c r="AS32" s="86"/>
      <c r="AT32" s="47"/>
      <c r="AU32" s="47"/>
      <c r="AV32" s="97">
        <f t="shared" si="12"/>
        <v>0</v>
      </c>
      <c r="AW32" s="86"/>
      <c r="AX32" s="47"/>
      <c r="AY32" s="47"/>
      <c r="AZ32" s="97">
        <f t="shared" si="13"/>
        <v>0</v>
      </c>
      <c r="BA32" s="102"/>
      <c r="BB32" s="47"/>
      <c r="BC32" s="47"/>
      <c r="BD32" s="47"/>
      <c r="BE32" s="47"/>
      <c r="BF32" s="97">
        <f t="shared" si="14"/>
        <v>0</v>
      </c>
      <c r="BG32" s="86">
        <f t="shared" si="7"/>
        <v>0</v>
      </c>
      <c r="BH32" s="47"/>
      <c r="BI32" s="47"/>
      <c r="BJ32" s="97">
        <f t="shared" si="15"/>
        <v>0</v>
      </c>
      <c r="BK32" s="86">
        <f t="shared" si="8"/>
        <v>0</v>
      </c>
      <c r="BL32" s="47"/>
      <c r="BM32" s="47"/>
      <c r="BN32" s="94">
        <f t="shared" si="16"/>
        <v>0</v>
      </c>
      <c r="BO32" s="119"/>
    </row>
    <row r="33" spans="1:67" x14ac:dyDescent="0.2">
      <c r="A33" s="18">
        <v>41028</v>
      </c>
      <c r="B33">
        <f t="shared" si="0"/>
        <v>0</v>
      </c>
      <c r="C33">
        <f t="shared" si="9"/>
        <v>12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0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0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0"/>
        <v>0</v>
      </c>
      <c r="AJ33" s="35"/>
      <c r="AK33" s="18">
        <v>41028</v>
      </c>
      <c r="AL33" s="86">
        <f t="shared" si="6"/>
        <v>0</v>
      </c>
      <c r="AM33" s="47"/>
      <c r="AN33" s="47"/>
      <c r="AO33" s="47"/>
      <c r="AP33" s="47"/>
      <c r="AQ33" s="97">
        <f t="shared" si="11"/>
        <v>12</v>
      </c>
      <c r="AR33" s="18">
        <v>41028</v>
      </c>
      <c r="AS33" s="86"/>
      <c r="AT33" s="47"/>
      <c r="AU33" s="47"/>
      <c r="AV33" s="97">
        <f t="shared" si="12"/>
        <v>0</v>
      </c>
      <c r="AW33" s="86"/>
      <c r="AX33" s="47"/>
      <c r="AY33" s="47"/>
      <c r="AZ33" s="97">
        <f t="shared" si="13"/>
        <v>0</v>
      </c>
      <c r="BA33" s="102"/>
      <c r="BB33" s="47"/>
      <c r="BC33" s="47"/>
      <c r="BD33" s="47"/>
      <c r="BE33" s="47"/>
      <c r="BF33" s="97">
        <f t="shared" si="14"/>
        <v>0</v>
      </c>
      <c r="BG33" s="86">
        <f t="shared" si="7"/>
        <v>0</v>
      </c>
      <c r="BH33" s="47"/>
      <c r="BI33" s="47"/>
      <c r="BJ33" s="97">
        <f>SUM(BG33+BJ32)</f>
        <v>0</v>
      </c>
      <c r="BK33" s="86">
        <f t="shared" si="8"/>
        <v>0</v>
      </c>
      <c r="BL33" s="47"/>
      <c r="BM33" s="47"/>
      <c r="BN33" s="94">
        <f t="shared" si="16"/>
        <v>0</v>
      </c>
      <c r="BO33" s="119"/>
    </row>
    <row r="34" spans="1:67" x14ac:dyDescent="0.2">
      <c r="A34" s="18">
        <v>41029</v>
      </c>
      <c r="B34">
        <f t="shared" si="0"/>
        <v>0</v>
      </c>
      <c r="C34">
        <f t="shared" si="9"/>
        <v>12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0</v>
      </c>
      <c r="Q34" s="95">
        <f>SUM(R34:Y34)</f>
        <v>0</v>
      </c>
      <c r="R34" s="47"/>
      <c r="S34" s="47"/>
      <c r="T34" s="47"/>
      <c r="U34" s="47"/>
      <c r="V34" s="47"/>
      <c r="W34" s="47"/>
      <c r="X34" s="47"/>
      <c r="Y34" s="47"/>
      <c r="Z34" s="98">
        <f t="shared" si="4"/>
        <v>0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0"/>
        <v>0</v>
      </c>
      <c r="AJ34" s="36"/>
      <c r="AK34" s="18">
        <v>41029</v>
      </c>
      <c r="AL34" s="86">
        <f t="shared" si="6"/>
        <v>0</v>
      </c>
      <c r="AM34" s="47"/>
      <c r="AN34" s="47"/>
      <c r="AO34" s="47"/>
      <c r="AP34" s="47"/>
      <c r="AQ34" s="97">
        <f t="shared" si="11"/>
        <v>12</v>
      </c>
      <c r="AR34" s="18">
        <v>41029</v>
      </c>
      <c r="AS34" s="87"/>
      <c r="AT34" s="47"/>
      <c r="AU34" s="47"/>
      <c r="AV34" s="97">
        <f t="shared" si="12"/>
        <v>0</v>
      </c>
      <c r="AW34" s="87"/>
      <c r="AX34" s="47"/>
      <c r="AY34" s="47"/>
      <c r="AZ34" s="97">
        <f t="shared" si="13"/>
        <v>0</v>
      </c>
      <c r="BA34" s="102"/>
      <c r="BB34" s="47"/>
      <c r="BC34" s="47"/>
      <c r="BD34" s="47"/>
      <c r="BE34" s="47"/>
      <c r="BF34" s="97">
        <f t="shared" si="14"/>
        <v>0</v>
      </c>
      <c r="BG34" s="86">
        <f t="shared" si="7"/>
        <v>0</v>
      </c>
      <c r="BH34" s="47"/>
      <c r="BI34" s="47"/>
      <c r="BJ34" s="97">
        <f>SUM(BG34+BJ33)</f>
        <v>0</v>
      </c>
      <c r="BK34" s="86">
        <f t="shared" si="8"/>
        <v>0</v>
      </c>
      <c r="BL34" s="47"/>
      <c r="BM34" s="47"/>
      <c r="BN34" s="94">
        <f>SUM(BK34+BN33)</f>
        <v>0</v>
      </c>
      <c r="BO34" s="120" t="s">
        <v>217</v>
      </c>
    </row>
    <row r="35" spans="1:67" s="30" customFormat="1" x14ac:dyDescent="0.2">
      <c r="A35" s="28" t="s">
        <v>55</v>
      </c>
      <c r="B35" s="29"/>
      <c r="C35" s="29"/>
      <c r="D35" s="37">
        <f t="shared" ref="D35:AP35" si="17">SUM(D5:D34)</f>
        <v>0</v>
      </c>
      <c r="E35" s="37">
        <f t="shared" si="17"/>
        <v>0</v>
      </c>
      <c r="F35" s="37">
        <f t="shared" si="17"/>
        <v>0</v>
      </c>
      <c r="G35" s="37">
        <f t="shared" si="17"/>
        <v>0</v>
      </c>
      <c r="H35" s="37">
        <f t="shared" si="17"/>
        <v>0</v>
      </c>
      <c r="I35" s="37">
        <f t="shared" si="17"/>
        <v>0</v>
      </c>
      <c r="J35" s="37">
        <f t="shared" si="17"/>
        <v>0</v>
      </c>
      <c r="K35" s="37">
        <f>SUM(K5:K34)</f>
        <v>0</v>
      </c>
      <c r="L35" s="37">
        <f t="shared" si="17"/>
        <v>0</v>
      </c>
      <c r="M35" s="37">
        <f t="shared" si="17"/>
        <v>0</v>
      </c>
      <c r="N35" s="37">
        <f t="shared" si="17"/>
        <v>0</v>
      </c>
      <c r="O35" s="37">
        <f t="shared" si="17"/>
        <v>0</v>
      </c>
      <c r="P35" s="29">
        <f>SUM(P34)</f>
        <v>0</v>
      </c>
      <c r="Q35" s="37">
        <f t="shared" si="17"/>
        <v>0</v>
      </c>
      <c r="R35" s="37">
        <f t="shared" si="17"/>
        <v>0</v>
      </c>
      <c r="S35" s="37">
        <f>SUM(S5:S34)</f>
        <v>0</v>
      </c>
      <c r="T35" s="37">
        <f t="shared" si="17"/>
        <v>0</v>
      </c>
      <c r="U35" s="37">
        <f t="shared" si="17"/>
        <v>0</v>
      </c>
      <c r="V35" s="37">
        <f>SUM(V5:V34)</f>
        <v>0</v>
      </c>
      <c r="W35" s="37">
        <f t="shared" si="17"/>
        <v>0</v>
      </c>
      <c r="X35" s="37">
        <f t="shared" si="17"/>
        <v>0</v>
      </c>
      <c r="Y35" s="37">
        <f t="shared" si="17"/>
        <v>0</v>
      </c>
      <c r="Z35" s="37">
        <f>SUM(Z34)</f>
        <v>0</v>
      </c>
      <c r="AA35" s="37">
        <f t="shared" si="17"/>
        <v>0</v>
      </c>
      <c r="AB35" s="37">
        <f t="shared" si="17"/>
        <v>0</v>
      </c>
      <c r="AC35" s="37">
        <f t="shared" si="17"/>
        <v>0</v>
      </c>
      <c r="AD35" s="37">
        <f t="shared" si="17"/>
        <v>0</v>
      </c>
      <c r="AE35" s="37">
        <f t="shared" si="17"/>
        <v>0</v>
      </c>
      <c r="AF35" s="37">
        <f t="shared" si="17"/>
        <v>0</v>
      </c>
      <c r="AG35" s="37">
        <f t="shared" si="17"/>
        <v>0</v>
      </c>
      <c r="AH35" s="37">
        <f t="shared" si="17"/>
        <v>0</v>
      </c>
      <c r="AI35" s="37">
        <f>SUM(AI34)</f>
        <v>0</v>
      </c>
      <c r="AJ35" s="37"/>
      <c r="AK35" s="29"/>
      <c r="AL35" s="37">
        <f t="shared" si="17"/>
        <v>12</v>
      </c>
      <c r="AM35" s="37">
        <f>SUM(AM5:AM34)</f>
        <v>12</v>
      </c>
      <c r="AN35" s="37">
        <f t="shared" si="17"/>
        <v>0</v>
      </c>
      <c r="AO35" s="37">
        <f t="shared" si="17"/>
        <v>0</v>
      </c>
      <c r="AP35" s="37">
        <f t="shared" si="17"/>
        <v>0</v>
      </c>
      <c r="AQ35" s="37">
        <f>SUM(AQ34)</f>
        <v>12</v>
      </c>
      <c r="AR35" s="29"/>
      <c r="AS35" s="37">
        <f>SUM(AS5:AS34)</f>
        <v>0</v>
      </c>
      <c r="AT35" s="37">
        <f>SUM(AT5:AT34)</f>
        <v>0</v>
      </c>
      <c r="AU35" s="37">
        <f>SUM(AU5:AU34)</f>
        <v>0</v>
      </c>
      <c r="AV35" s="37">
        <f>SUM(AV34)</f>
        <v>0</v>
      </c>
      <c r="AW35" s="37">
        <f>SUM(AW5:AW34)</f>
        <v>0</v>
      </c>
      <c r="AX35" s="37">
        <f>SUM(AX5:AX34)</f>
        <v>0</v>
      </c>
      <c r="AY35" s="37">
        <f>SUM(AY5:AY34)</f>
        <v>0</v>
      </c>
      <c r="AZ35" s="37">
        <f>SUM(AZ34)</f>
        <v>0</v>
      </c>
      <c r="BA35" s="37">
        <f>SUM(BA5:BA34)</f>
        <v>0</v>
      </c>
      <c r="BB35" s="37">
        <f>SUM(BB5:BB34)</f>
        <v>0</v>
      </c>
      <c r="BC35" s="37">
        <f>SUM(BC5:BC34)</f>
        <v>0</v>
      </c>
      <c r="BD35" s="37">
        <f>SUM(BD5:BD34)</f>
        <v>0</v>
      </c>
      <c r="BE35" s="37">
        <f>SUM(BE5:BE34)</f>
        <v>0</v>
      </c>
      <c r="BF35" s="37">
        <f>SUM(BF34)</f>
        <v>0</v>
      </c>
      <c r="BG35" s="37">
        <f>SUM(BG5:BG33)</f>
        <v>0</v>
      </c>
      <c r="BH35" s="37">
        <f>SUM(BH5:BH34)</f>
        <v>0</v>
      </c>
      <c r="BI35" s="37">
        <f>SUM(BI5:BI34)</f>
        <v>0</v>
      </c>
      <c r="BJ35" s="37">
        <f>SUM(BJ34)</f>
        <v>0</v>
      </c>
      <c r="BK35" s="37">
        <f>SUM(BK5:BK33)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"/>
  <sheetViews>
    <sheetView topLeftCell="AW1" zoomScale="75" workbookViewId="0">
      <selection activeCell="BQ33" sqref="BQ33"/>
    </sheetView>
  </sheetViews>
  <sheetFormatPr defaultRowHeight="12.75" x14ac:dyDescent="0.2"/>
  <cols>
    <col min="1" max="1" width="8.5703125" customWidth="1"/>
    <col min="2" max="2" width="6.42578125" customWidth="1"/>
    <col min="3" max="3" width="5.28515625" customWidth="1"/>
    <col min="4" max="4" width="5.710937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6" width="5.85546875" customWidth="1"/>
    <col min="17" max="17" width="0.85546875" customWidth="1"/>
    <col min="18" max="18" width="6" customWidth="1"/>
    <col min="19" max="19" width="6.42578125" customWidth="1"/>
    <col min="20" max="22" width="6" customWidth="1"/>
    <col min="23" max="23" width="7.7109375" customWidth="1"/>
    <col min="24" max="24" width="6.85546875" customWidth="1"/>
    <col min="25" max="25" width="8" customWidth="1"/>
    <col min="26" max="26" width="5.85546875" customWidth="1"/>
    <col min="27" max="27" width="6.5703125" customWidth="1"/>
    <col min="28" max="28" width="8.28515625" customWidth="1"/>
    <col min="29" max="29" width="6.5703125" customWidth="1"/>
    <col min="30" max="30" width="8.42578125" customWidth="1"/>
    <col min="31" max="31" width="7.28515625" customWidth="1"/>
    <col min="33" max="33" width="7.42578125" customWidth="1"/>
    <col min="35" max="35" width="7.5703125" customWidth="1"/>
    <col min="36" max="36" width="7.42578125" customWidth="1"/>
    <col min="37" max="37" width="8.42578125" customWidth="1"/>
    <col min="38" max="38" width="2.28515625" customWidth="1"/>
    <col min="39" max="39" width="7" customWidth="1"/>
    <col min="43" max="43" width="7.42578125" customWidth="1"/>
    <col min="44" max="44" width="7" customWidth="1"/>
    <col min="45" max="45" width="2.42578125" style="3" customWidth="1"/>
    <col min="46" max="46" width="5.42578125" customWidth="1"/>
    <col min="47" max="47" width="6.140625" customWidth="1"/>
    <col min="48" max="48" width="6.28515625" customWidth="1"/>
    <col min="49" max="49" width="7.28515625" customWidth="1"/>
    <col min="50" max="50" width="9.140625" style="3"/>
    <col min="51" max="51" width="6.85546875" customWidth="1"/>
    <col min="52" max="52" width="6.28515625" customWidth="1"/>
    <col min="53" max="53" width="6" customWidth="1"/>
    <col min="54" max="54" width="7" customWidth="1"/>
    <col min="55" max="55" width="7.140625" customWidth="1"/>
    <col min="56" max="56" width="5.85546875" customWidth="1"/>
    <col min="57" max="57" width="6.28515625" customWidth="1"/>
    <col min="58" max="58" width="6.85546875" customWidth="1"/>
    <col min="59" max="59" width="5.140625" customWidth="1"/>
    <col min="60" max="61" width="6.85546875" customWidth="1"/>
    <col min="62" max="62" width="6" customWidth="1"/>
    <col min="63" max="63" width="5.28515625" customWidth="1"/>
    <col min="64" max="64" width="5.7109375" customWidth="1"/>
    <col min="65" max="66" width="5.85546875" customWidth="1"/>
    <col min="67" max="67" width="5.5703125" customWidth="1"/>
    <col min="68" max="68" width="5.42578125" customWidth="1"/>
    <col min="69" max="69" width="35.5703125" customWidth="1"/>
  </cols>
  <sheetData>
    <row r="1" spans="1:69" s="3" customFormat="1" ht="11.25" x14ac:dyDescent="0.2"/>
    <row r="2" spans="1:69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54"/>
      <c r="R2" s="146" t="s">
        <v>2</v>
      </c>
      <c r="S2" s="146"/>
      <c r="T2" s="146"/>
      <c r="U2" s="146"/>
      <c r="V2" s="146"/>
      <c r="W2" s="146"/>
      <c r="X2" s="146"/>
      <c r="Y2" s="146"/>
      <c r="Z2" s="146"/>
      <c r="AA2" s="146"/>
      <c r="AB2" s="55"/>
      <c r="AC2" s="154" t="s">
        <v>3</v>
      </c>
      <c r="AD2" s="155"/>
      <c r="AE2" s="155"/>
      <c r="AF2" s="155"/>
      <c r="AG2" s="155"/>
      <c r="AH2" s="155"/>
      <c r="AI2" s="155"/>
      <c r="AJ2" s="155"/>
      <c r="AK2" s="157"/>
      <c r="AL2" s="40"/>
      <c r="AM2" s="146" t="s">
        <v>4</v>
      </c>
      <c r="AN2" s="146"/>
      <c r="AO2" s="146"/>
      <c r="AP2" s="146"/>
      <c r="AQ2" s="146"/>
      <c r="AR2" s="146"/>
      <c r="AT2" s="146" t="s">
        <v>5</v>
      </c>
      <c r="AU2" s="146"/>
      <c r="AV2" s="146"/>
      <c r="AW2" s="146"/>
      <c r="AY2" s="153" t="s">
        <v>6</v>
      </c>
      <c r="AZ2" s="153"/>
      <c r="BA2" s="153"/>
      <c r="BB2" s="153"/>
      <c r="BC2" s="154" t="s">
        <v>7</v>
      </c>
      <c r="BD2" s="155"/>
      <c r="BE2" s="156"/>
      <c r="BF2" s="155"/>
      <c r="BG2" s="155"/>
      <c r="BH2" s="157"/>
      <c r="BI2" s="146" t="s">
        <v>8</v>
      </c>
      <c r="BJ2" s="146"/>
      <c r="BK2" s="146"/>
      <c r="BL2" s="146"/>
      <c r="BM2" s="146" t="s">
        <v>35</v>
      </c>
      <c r="BN2" s="146"/>
      <c r="BO2" s="146"/>
      <c r="BP2" s="146"/>
      <c r="BQ2" s="42" t="s">
        <v>36</v>
      </c>
    </row>
    <row r="3" spans="1:69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1"/>
      <c r="R3" s="91" t="s">
        <v>10</v>
      </c>
      <c r="S3" s="6" t="s">
        <v>16</v>
      </c>
      <c r="T3" s="6" t="s">
        <v>27</v>
      </c>
      <c r="U3" s="17" t="s">
        <v>16</v>
      </c>
      <c r="V3" s="17" t="s">
        <v>27</v>
      </c>
      <c r="W3" s="77" t="s">
        <v>102</v>
      </c>
      <c r="X3" s="7" t="s">
        <v>16</v>
      </c>
      <c r="Y3" s="1" t="s">
        <v>25</v>
      </c>
      <c r="Z3" s="1" t="s">
        <v>15</v>
      </c>
      <c r="AA3" s="88" t="s">
        <v>11</v>
      </c>
      <c r="AB3" s="4" t="s">
        <v>9</v>
      </c>
      <c r="AC3" s="91" t="s">
        <v>10</v>
      </c>
      <c r="AD3" s="24" t="s">
        <v>16</v>
      </c>
      <c r="AE3" s="24" t="s">
        <v>22</v>
      </c>
      <c r="AF3" s="25" t="s">
        <v>17</v>
      </c>
      <c r="AG3" s="26" t="s">
        <v>22</v>
      </c>
      <c r="AH3" s="27" t="s">
        <v>17</v>
      </c>
      <c r="AI3" s="27" t="s">
        <v>22</v>
      </c>
      <c r="AJ3" s="1" t="s">
        <v>15</v>
      </c>
      <c r="AK3" s="88" t="s">
        <v>11</v>
      </c>
      <c r="AL3" s="41"/>
      <c r="AM3" s="91" t="s">
        <v>10</v>
      </c>
      <c r="AN3" s="9" t="s">
        <v>22</v>
      </c>
      <c r="AO3" s="19" t="s">
        <v>19</v>
      </c>
      <c r="AP3" s="20" t="s">
        <v>26</v>
      </c>
      <c r="AQ3" s="1" t="s">
        <v>15</v>
      </c>
      <c r="AR3" s="88" t="s">
        <v>11</v>
      </c>
      <c r="AT3" s="91" t="s">
        <v>10</v>
      </c>
      <c r="AU3" s="1" t="s">
        <v>22</v>
      </c>
      <c r="AV3" s="1" t="s">
        <v>15</v>
      </c>
      <c r="AW3" s="84" t="s">
        <v>11</v>
      </c>
      <c r="AX3" s="4" t="s">
        <v>9</v>
      </c>
      <c r="AY3" s="99" t="s">
        <v>10</v>
      </c>
      <c r="AZ3" s="22" t="s">
        <v>16</v>
      </c>
      <c r="BA3" s="23" t="s">
        <v>15</v>
      </c>
      <c r="BB3" s="100" t="s">
        <v>11</v>
      </c>
      <c r="BC3" s="96" t="s">
        <v>10</v>
      </c>
      <c r="BD3" s="31" t="s">
        <v>16</v>
      </c>
      <c r="BE3" s="38" t="s">
        <v>22</v>
      </c>
      <c r="BF3" s="39" t="s">
        <v>37</v>
      </c>
      <c r="BG3" s="1" t="s">
        <v>28</v>
      </c>
      <c r="BH3" s="84" t="s">
        <v>11</v>
      </c>
      <c r="BI3" s="96" t="s">
        <v>10</v>
      </c>
      <c r="BJ3" s="1" t="s">
        <v>63</v>
      </c>
      <c r="BK3" s="1" t="s">
        <v>28</v>
      </c>
      <c r="BL3" s="88" t="s">
        <v>11</v>
      </c>
      <c r="BM3" s="96" t="s">
        <v>10</v>
      </c>
      <c r="BN3" s="1" t="s">
        <v>62</v>
      </c>
      <c r="BO3" s="1" t="s">
        <v>28</v>
      </c>
      <c r="BP3" s="88" t="s">
        <v>11</v>
      </c>
      <c r="BQ3" s="2"/>
    </row>
    <row r="4" spans="1:69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62"/>
      <c r="R4" s="92"/>
      <c r="S4" s="161" t="s">
        <v>140</v>
      </c>
      <c r="T4" s="162"/>
      <c r="U4" s="158" t="s">
        <v>30</v>
      </c>
      <c r="V4" s="159"/>
      <c r="W4" s="160"/>
      <c r="X4" s="32" t="s">
        <v>21</v>
      </c>
      <c r="Y4" s="32" t="s">
        <v>20</v>
      </c>
      <c r="Z4" s="8"/>
      <c r="AA4" s="92"/>
      <c r="AB4" s="6"/>
      <c r="AC4" s="96"/>
      <c r="AD4" s="147" t="s">
        <v>32</v>
      </c>
      <c r="AE4" s="148"/>
      <c r="AF4" s="11" t="s">
        <v>31</v>
      </c>
      <c r="AG4" s="12" t="s">
        <v>33</v>
      </c>
      <c r="AH4" s="149" t="s">
        <v>23</v>
      </c>
      <c r="AI4" s="150"/>
      <c r="AJ4" s="1"/>
      <c r="AK4" s="84"/>
      <c r="AL4" s="1"/>
      <c r="AM4" s="96"/>
      <c r="AN4" s="13" t="s">
        <v>34</v>
      </c>
      <c r="AO4" s="151" t="s">
        <v>24</v>
      </c>
      <c r="AP4" s="152"/>
      <c r="AQ4" s="1"/>
      <c r="AR4" s="84"/>
      <c r="AS4" s="1"/>
      <c r="AT4" s="96"/>
      <c r="AU4" s="8"/>
      <c r="AV4" s="8"/>
      <c r="AW4" s="84"/>
      <c r="AX4" s="1"/>
      <c r="AY4" s="96"/>
      <c r="AZ4" s="8"/>
      <c r="BA4" s="8"/>
      <c r="BB4" s="84"/>
      <c r="BC4" s="101"/>
      <c r="BD4" s="14"/>
      <c r="BE4" s="14"/>
      <c r="BF4" s="14"/>
      <c r="BG4" s="8"/>
      <c r="BH4" s="103"/>
      <c r="BI4" s="91"/>
      <c r="BJ4" s="5"/>
      <c r="BK4" s="8"/>
      <c r="BL4" s="84"/>
      <c r="BM4" s="91"/>
      <c r="BN4" s="1"/>
      <c r="BO4" s="1"/>
      <c r="BP4" s="103"/>
      <c r="BQ4" s="1"/>
    </row>
    <row r="5" spans="1:69" x14ac:dyDescent="0.2">
      <c r="A5" s="18">
        <v>41030</v>
      </c>
      <c r="B5">
        <f t="shared" ref="B5:B35" si="0">SUM(D5+R5+AC5+AM5+AT5+AY5+BC5+BI5+BM5)</f>
        <v>0</v>
      </c>
      <c r="C5">
        <f>SUM(B5)</f>
        <v>0</v>
      </c>
      <c r="D5" s="102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4">
        <f>SUM(E5:O5)</f>
        <v>0</v>
      </c>
      <c r="Q5" s="33"/>
      <c r="R5" s="93">
        <f>SUM(S5:Z5)</f>
        <v>0</v>
      </c>
      <c r="S5" s="47"/>
      <c r="T5" s="47"/>
      <c r="U5" s="47"/>
      <c r="V5" s="47"/>
      <c r="W5" s="47"/>
      <c r="X5" s="47"/>
      <c r="Y5" s="47"/>
      <c r="Z5" s="47"/>
      <c r="AA5" s="97">
        <f>SUM(S5:Z5)</f>
        <v>0</v>
      </c>
      <c r="AB5" s="18">
        <v>41030</v>
      </c>
      <c r="AC5" s="86">
        <f>SUM(AD5:AJ5)</f>
        <v>0</v>
      </c>
      <c r="AD5" s="47"/>
      <c r="AE5" s="47"/>
      <c r="AF5" s="47"/>
      <c r="AG5" s="47"/>
      <c r="AH5" s="47"/>
      <c r="AI5" s="47"/>
      <c r="AJ5" s="47"/>
      <c r="AK5" s="97">
        <f>SUM(AD5:AJ5)</f>
        <v>0</v>
      </c>
      <c r="AL5" s="35"/>
      <c r="AM5" s="86">
        <f>SUM(AN5:AQ5)</f>
        <v>0</v>
      </c>
      <c r="AN5" s="47"/>
      <c r="AO5" s="47"/>
      <c r="AP5" s="47"/>
      <c r="AQ5" s="47"/>
      <c r="AR5" s="97">
        <f>SUM(AN5:AQ5)</f>
        <v>0</v>
      </c>
      <c r="AS5" s="18"/>
      <c r="AT5" s="86">
        <f>SUM(AU5:AV5)</f>
        <v>0</v>
      </c>
      <c r="AU5" s="47"/>
      <c r="AV5" s="47"/>
      <c r="AW5" s="97">
        <f>SUM(AU5:AV5)</f>
        <v>0</v>
      </c>
      <c r="AX5" s="18">
        <v>41030</v>
      </c>
      <c r="AY5" s="86">
        <f>SUM(AZ5:BA5)</f>
        <v>0</v>
      </c>
      <c r="AZ5" s="47"/>
      <c r="BA5" s="47"/>
      <c r="BB5" s="97">
        <f>SUM(AZ5:BA5)</f>
        <v>0</v>
      </c>
      <c r="BC5" s="102">
        <f>SUM(BD5:BG5)</f>
        <v>0</v>
      </c>
      <c r="BD5" s="47"/>
      <c r="BE5" s="47"/>
      <c r="BF5" s="47"/>
      <c r="BG5" s="47"/>
      <c r="BH5" s="97">
        <f>SUM(BD5:BG5)</f>
        <v>0</v>
      </c>
      <c r="BI5" s="102">
        <f>SUM(BJ5:BK5)</f>
        <v>0</v>
      </c>
      <c r="BJ5" s="47"/>
      <c r="BK5" s="47"/>
      <c r="BL5" s="97">
        <f>SUM(BI5:BK5)</f>
        <v>0</v>
      </c>
      <c r="BM5" s="102">
        <f>SUM(BN5:BO5)</f>
        <v>0</v>
      </c>
      <c r="BN5" s="47"/>
      <c r="BO5" s="47"/>
      <c r="BP5" s="93">
        <f>SUM(BN5:BO5)</f>
        <v>0</v>
      </c>
      <c r="BQ5" s="110" t="s">
        <v>216</v>
      </c>
    </row>
    <row r="6" spans="1:69" ht="15" customHeight="1" x14ac:dyDescent="0.2">
      <c r="A6" s="18">
        <v>41031</v>
      </c>
      <c r="B6">
        <f t="shared" si="0"/>
        <v>0</v>
      </c>
      <c r="C6">
        <f>SUM(C5+B6)</f>
        <v>0</v>
      </c>
      <c r="D6" s="102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4">
        <f t="shared" ref="P6:P35" si="2">SUM(P5+D6)</f>
        <v>0</v>
      </c>
      <c r="Q6" s="33"/>
      <c r="R6" s="94">
        <f t="shared" ref="R6:R35" si="3">SUM(S6:Z6)</f>
        <v>0</v>
      </c>
      <c r="S6" s="47"/>
      <c r="T6" s="47"/>
      <c r="U6" s="47"/>
      <c r="V6" s="47"/>
      <c r="W6" s="47"/>
      <c r="X6" s="47"/>
      <c r="Y6" s="47"/>
      <c r="Z6" s="47"/>
      <c r="AA6" s="97">
        <f t="shared" ref="AA6:AA35" si="4">SUM(AA5+R6)</f>
        <v>0</v>
      </c>
      <c r="AB6" s="18">
        <v>41031</v>
      </c>
      <c r="AC6" s="86">
        <f t="shared" ref="AC6:AC35" si="5">SUM(AD6:AJ6)</f>
        <v>0</v>
      </c>
      <c r="AD6" s="47"/>
      <c r="AE6" s="47"/>
      <c r="AF6" s="47"/>
      <c r="AG6" s="47"/>
      <c r="AH6" s="47"/>
      <c r="AI6" s="47"/>
      <c r="AJ6" s="47"/>
      <c r="AK6" s="97">
        <f>SUM(AK5+AC6)</f>
        <v>0</v>
      </c>
      <c r="AL6" s="35"/>
      <c r="AM6" s="86">
        <f t="shared" ref="AM6:AM35" si="6">SUM(AN6:AQ6)</f>
        <v>0</v>
      </c>
      <c r="AN6" s="47"/>
      <c r="AO6" s="47"/>
      <c r="AP6" s="47"/>
      <c r="AQ6" s="47"/>
      <c r="AR6" s="97">
        <f>SUM(AR5+AM6)</f>
        <v>0</v>
      </c>
      <c r="AS6" s="18"/>
      <c r="AT6" s="86">
        <f>SUM(AU6:AV6)</f>
        <v>0</v>
      </c>
      <c r="AU6" s="47"/>
      <c r="AV6" s="47"/>
      <c r="AW6" s="97">
        <f>SUM(AT6+AW5)</f>
        <v>0</v>
      </c>
      <c r="AX6" s="18">
        <v>41031</v>
      </c>
      <c r="AY6" s="86">
        <f t="shared" ref="AY6:AY35" si="7">SUM(AZ6:BA6)</f>
        <v>0</v>
      </c>
      <c r="AZ6" s="47"/>
      <c r="BA6" s="47"/>
      <c r="BB6" s="97">
        <f>SUM(AY6+BB5)</f>
        <v>0</v>
      </c>
      <c r="BC6" s="102">
        <f t="shared" ref="BC6:BC35" si="8">SUM(BD6:BG6)</f>
        <v>0</v>
      </c>
      <c r="BD6" s="47"/>
      <c r="BE6" s="47"/>
      <c r="BF6" s="47"/>
      <c r="BG6" s="47"/>
      <c r="BH6" s="97">
        <f>SUM(BC6+BH5)</f>
        <v>0</v>
      </c>
      <c r="BI6" s="102">
        <f t="shared" ref="BI6:BI35" si="9">SUM(BJ6:BK6)</f>
        <v>0</v>
      </c>
      <c r="BJ6" s="47"/>
      <c r="BK6" s="47"/>
      <c r="BL6" s="97">
        <f>SUM(BI6+BL5)</f>
        <v>0</v>
      </c>
      <c r="BM6" s="102">
        <f t="shared" ref="BM6:BM35" si="10">SUM(BN6:BO6)</f>
        <v>0</v>
      </c>
      <c r="BN6" s="47"/>
      <c r="BO6" s="47"/>
      <c r="BP6" s="94">
        <f>SUM(BM6+BP5)</f>
        <v>0</v>
      </c>
      <c r="BQ6" s="110" t="s">
        <v>216</v>
      </c>
    </row>
    <row r="7" spans="1:69" x14ac:dyDescent="0.2">
      <c r="A7" s="18">
        <v>41032</v>
      </c>
      <c r="B7">
        <f t="shared" si="0"/>
        <v>0</v>
      </c>
      <c r="C7">
        <f t="shared" ref="C7:C35" si="11">SUM(C6+B7)</f>
        <v>0</v>
      </c>
      <c r="D7" s="102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4">
        <f t="shared" si="2"/>
        <v>0</v>
      </c>
      <c r="Q7" s="33"/>
      <c r="R7" s="94">
        <f t="shared" si="3"/>
        <v>0</v>
      </c>
      <c r="S7" s="47"/>
      <c r="T7" s="47"/>
      <c r="U7" s="47"/>
      <c r="V7" s="47"/>
      <c r="W7" s="47"/>
      <c r="X7" s="47"/>
      <c r="Y7" s="47"/>
      <c r="Z7" s="47"/>
      <c r="AA7" s="97">
        <f t="shared" si="4"/>
        <v>0</v>
      </c>
      <c r="AB7" s="18">
        <v>41032</v>
      </c>
      <c r="AC7" s="86">
        <f t="shared" si="5"/>
        <v>0</v>
      </c>
      <c r="AD7" s="47"/>
      <c r="AE7" s="47"/>
      <c r="AF7" s="47"/>
      <c r="AG7" s="47"/>
      <c r="AH7" s="47"/>
      <c r="AI7" s="47"/>
      <c r="AJ7" s="47"/>
      <c r="AK7" s="97">
        <f t="shared" ref="AK7:AK35" si="12">SUM(AK6+AC7)</f>
        <v>0</v>
      </c>
      <c r="AL7" s="35"/>
      <c r="AM7" s="86">
        <f t="shared" si="6"/>
        <v>0</v>
      </c>
      <c r="AN7" s="47"/>
      <c r="AO7" s="47"/>
      <c r="AP7" s="47"/>
      <c r="AQ7" s="47"/>
      <c r="AR7" s="97">
        <f t="shared" ref="AR7:AR35" si="13">SUM(AR6+AM7)</f>
        <v>0</v>
      </c>
      <c r="AS7" s="18"/>
      <c r="AT7" s="86">
        <f t="shared" ref="AT7:AT35" si="14">SUM(AU7:AV7)</f>
        <v>0</v>
      </c>
      <c r="AU7" s="47"/>
      <c r="AV7" s="47"/>
      <c r="AW7" s="97">
        <f t="shared" ref="AW7:AW35" si="15">SUM(AT7+AW6)</f>
        <v>0</v>
      </c>
      <c r="AX7" s="18">
        <v>41032</v>
      </c>
      <c r="AY7" s="86">
        <f t="shared" si="7"/>
        <v>0</v>
      </c>
      <c r="AZ7" s="47"/>
      <c r="BA7" s="47"/>
      <c r="BB7" s="97">
        <f>SUM(AY7+BB6)</f>
        <v>0</v>
      </c>
      <c r="BC7" s="102">
        <f t="shared" si="8"/>
        <v>0</v>
      </c>
      <c r="BD7" s="47"/>
      <c r="BE7" s="47"/>
      <c r="BF7" s="47"/>
      <c r="BG7" s="47"/>
      <c r="BH7" s="97">
        <f t="shared" ref="BH7:BH35" si="16">SUM(BC7+BH6)</f>
        <v>0</v>
      </c>
      <c r="BI7" s="102">
        <f t="shared" si="9"/>
        <v>0</v>
      </c>
      <c r="BJ7" s="47"/>
      <c r="BK7" s="47"/>
      <c r="BL7" s="97">
        <f t="shared" ref="BL7:BL35" si="17">SUM(BI7+BL6)</f>
        <v>0</v>
      </c>
      <c r="BM7" s="102">
        <f t="shared" si="10"/>
        <v>0</v>
      </c>
      <c r="BN7" s="47"/>
      <c r="BO7" s="47"/>
      <c r="BP7" s="94">
        <f t="shared" ref="BP7:BP35" si="18">SUM(BM7+BP6)</f>
        <v>0</v>
      </c>
      <c r="BQ7" s="110" t="s">
        <v>216</v>
      </c>
    </row>
    <row r="8" spans="1:69" x14ac:dyDescent="0.2">
      <c r="A8" s="18">
        <v>41033</v>
      </c>
      <c r="B8">
        <f t="shared" si="0"/>
        <v>0</v>
      </c>
      <c r="C8">
        <f t="shared" si="11"/>
        <v>0</v>
      </c>
      <c r="D8" s="102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4">
        <f t="shared" si="2"/>
        <v>0</v>
      </c>
      <c r="Q8" s="33"/>
      <c r="R8" s="94">
        <f t="shared" si="3"/>
        <v>0</v>
      </c>
      <c r="S8" s="47"/>
      <c r="T8" s="47"/>
      <c r="U8" s="47"/>
      <c r="V8" s="47"/>
      <c r="W8" s="47"/>
      <c r="X8" s="47"/>
      <c r="Y8" s="47"/>
      <c r="Z8" s="47"/>
      <c r="AA8" s="97">
        <f t="shared" si="4"/>
        <v>0</v>
      </c>
      <c r="AB8" s="18">
        <v>41033</v>
      </c>
      <c r="AC8" s="86">
        <f t="shared" si="5"/>
        <v>0</v>
      </c>
      <c r="AD8" s="47"/>
      <c r="AE8" s="47"/>
      <c r="AF8" s="47"/>
      <c r="AG8" s="47"/>
      <c r="AH8" s="47"/>
      <c r="AI8" s="47"/>
      <c r="AJ8" s="47"/>
      <c r="AK8" s="97">
        <f t="shared" si="12"/>
        <v>0</v>
      </c>
      <c r="AL8" s="35"/>
      <c r="AM8" s="86">
        <f t="shared" si="6"/>
        <v>0</v>
      </c>
      <c r="AN8" s="47"/>
      <c r="AO8" s="47"/>
      <c r="AP8" s="47"/>
      <c r="AQ8" s="47"/>
      <c r="AR8" s="97">
        <f t="shared" si="13"/>
        <v>0</v>
      </c>
      <c r="AS8" s="18"/>
      <c r="AT8" s="86">
        <f t="shared" si="14"/>
        <v>0</v>
      </c>
      <c r="AU8" s="47"/>
      <c r="AV8" s="47"/>
      <c r="AW8" s="97">
        <f t="shared" si="15"/>
        <v>0</v>
      </c>
      <c r="AX8" s="18">
        <v>41033</v>
      </c>
      <c r="AY8" s="86">
        <f t="shared" si="7"/>
        <v>0</v>
      </c>
      <c r="AZ8" s="47"/>
      <c r="BA8" s="47"/>
      <c r="BB8" s="97">
        <f t="shared" ref="BB8:BB35" si="19">SUM(AY8+BB7)</f>
        <v>0</v>
      </c>
      <c r="BC8" s="102">
        <f t="shared" si="8"/>
        <v>0</v>
      </c>
      <c r="BD8" s="47"/>
      <c r="BE8" s="47"/>
      <c r="BF8" s="47"/>
      <c r="BG8" s="47"/>
      <c r="BH8" s="97">
        <f t="shared" si="16"/>
        <v>0</v>
      </c>
      <c r="BI8" s="102">
        <f t="shared" si="9"/>
        <v>0</v>
      </c>
      <c r="BJ8" s="47"/>
      <c r="BK8" s="47"/>
      <c r="BL8" s="97">
        <f t="shared" si="17"/>
        <v>0</v>
      </c>
      <c r="BM8" s="102">
        <f t="shared" si="10"/>
        <v>0</v>
      </c>
      <c r="BN8" s="47"/>
      <c r="BO8" s="47"/>
      <c r="BP8" s="94">
        <f>SUM(BM8+BP7)</f>
        <v>0</v>
      </c>
      <c r="BQ8" s="110" t="s">
        <v>216</v>
      </c>
    </row>
    <row r="9" spans="1:69" x14ac:dyDescent="0.2">
      <c r="A9" s="18">
        <v>41034</v>
      </c>
      <c r="B9">
        <f t="shared" si="0"/>
        <v>0</v>
      </c>
      <c r="C9">
        <f t="shared" si="11"/>
        <v>0</v>
      </c>
      <c r="D9" s="102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4">
        <f t="shared" si="2"/>
        <v>0</v>
      </c>
      <c r="Q9" s="33"/>
      <c r="R9" s="94">
        <f t="shared" si="3"/>
        <v>0</v>
      </c>
      <c r="S9" s="47"/>
      <c r="T9" s="47"/>
      <c r="U9" s="47"/>
      <c r="V9" s="47"/>
      <c r="W9" s="47"/>
      <c r="X9" s="47"/>
      <c r="Y9" s="47"/>
      <c r="Z9" s="47"/>
      <c r="AA9" s="97">
        <f t="shared" si="4"/>
        <v>0</v>
      </c>
      <c r="AB9" s="18">
        <v>41034</v>
      </c>
      <c r="AC9" s="86">
        <f t="shared" si="5"/>
        <v>0</v>
      </c>
      <c r="AD9" s="47"/>
      <c r="AE9" s="47"/>
      <c r="AF9" s="47"/>
      <c r="AG9" s="47"/>
      <c r="AH9" s="47"/>
      <c r="AI9" s="47"/>
      <c r="AJ9" s="47"/>
      <c r="AK9" s="97">
        <f t="shared" si="12"/>
        <v>0</v>
      </c>
      <c r="AL9" s="35"/>
      <c r="AM9" s="86">
        <f t="shared" si="6"/>
        <v>0</v>
      </c>
      <c r="AN9" s="47"/>
      <c r="AO9" s="47"/>
      <c r="AP9" s="47"/>
      <c r="AQ9" s="47"/>
      <c r="AR9" s="97">
        <f t="shared" si="13"/>
        <v>0</v>
      </c>
      <c r="AS9" s="18"/>
      <c r="AT9" s="86">
        <f t="shared" si="14"/>
        <v>0</v>
      </c>
      <c r="AU9" s="47"/>
      <c r="AV9" s="47"/>
      <c r="AW9" s="97">
        <f t="shared" si="15"/>
        <v>0</v>
      </c>
      <c r="AX9" s="18">
        <v>41034</v>
      </c>
      <c r="AY9" s="86">
        <f t="shared" si="7"/>
        <v>0</v>
      </c>
      <c r="AZ9" s="47"/>
      <c r="BA9" s="47"/>
      <c r="BB9" s="97">
        <f t="shared" si="19"/>
        <v>0</v>
      </c>
      <c r="BC9" s="102">
        <f t="shared" si="8"/>
        <v>0</v>
      </c>
      <c r="BD9" s="47"/>
      <c r="BE9" s="47"/>
      <c r="BF9" s="47"/>
      <c r="BG9" s="47"/>
      <c r="BH9" s="97">
        <f t="shared" si="16"/>
        <v>0</v>
      </c>
      <c r="BI9" s="102">
        <f t="shared" si="9"/>
        <v>0</v>
      </c>
      <c r="BJ9" s="47"/>
      <c r="BK9" s="47"/>
      <c r="BL9" s="97">
        <f t="shared" si="17"/>
        <v>0</v>
      </c>
      <c r="BM9" s="102">
        <f t="shared" si="10"/>
        <v>0</v>
      </c>
      <c r="BN9" s="47"/>
      <c r="BO9" s="47"/>
      <c r="BP9" s="94">
        <f t="shared" si="18"/>
        <v>0</v>
      </c>
      <c r="BQ9" s="110" t="s">
        <v>216</v>
      </c>
    </row>
    <row r="10" spans="1:69" x14ac:dyDescent="0.2">
      <c r="A10" s="18">
        <v>41035</v>
      </c>
      <c r="B10">
        <f t="shared" si="0"/>
        <v>0</v>
      </c>
      <c r="C10">
        <f t="shared" si="11"/>
        <v>0</v>
      </c>
      <c r="D10" s="102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4">
        <f t="shared" si="2"/>
        <v>0</v>
      </c>
      <c r="Q10" s="33"/>
      <c r="R10" s="94">
        <f t="shared" si="3"/>
        <v>0</v>
      </c>
      <c r="S10" s="47"/>
      <c r="T10" s="47"/>
      <c r="U10" s="47"/>
      <c r="V10" s="47"/>
      <c r="W10" s="47"/>
      <c r="X10" s="47"/>
      <c r="Y10" s="47"/>
      <c r="Z10" s="47"/>
      <c r="AA10" s="97">
        <f t="shared" si="4"/>
        <v>0</v>
      </c>
      <c r="AB10" s="18">
        <v>41035</v>
      </c>
      <c r="AC10" s="86">
        <f t="shared" si="5"/>
        <v>0</v>
      </c>
      <c r="AD10" s="47"/>
      <c r="AE10" s="47"/>
      <c r="AF10" s="47"/>
      <c r="AG10" s="47"/>
      <c r="AH10" s="47"/>
      <c r="AI10" s="47"/>
      <c r="AJ10" s="47"/>
      <c r="AK10" s="97">
        <f t="shared" si="12"/>
        <v>0</v>
      </c>
      <c r="AL10" s="35"/>
      <c r="AM10" s="86">
        <f t="shared" si="6"/>
        <v>0</v>
      </c>
      <c r="AN10" s="47"/>
      <c r="AO10" s="47"/>
      <c r="AP10" s="47"/>
      <c r="AQ10" s="47"/>
      <c r="AR10" s="97">
        <f t="shared" si="13"/>
        <v>0</v>
      </c>
      <c r="AS10" s="18"/>
      <c r="AT10" s="86">
        <f t="shared" si="14"/>
        <v>0</v>
      </c>
      <c r="AU10" s="47"/>
      <c r="AV10" s="47"/>
      <c r="AW10" s="97">
        <f t="shared" si="15"/>
        <v>0</v>
      </c>
      <c r="AX10" s="18">
        <v>41035</v>
      </c>
      <c r="AY10" s="86">
        <f t="shared" si="7"/>
        <v>0</v>
      </c>
      <c r="AZ10" s="47"/>
      <c r="BA10" s="47"/>
      <c r="BB10" s="97">
        <f t="shared" si="19"/>
        <v>0</v>
      </c>
      <c r="BC10" s="102">
        <f t="shared" si="8"/>
        <v>0</v>
      </c>
      <c r="BD10" s="47"/>
      <c r="BE10" s="47"/>
      <c r="BF10" s="47"/>
      <c r="BG10" s="47"/>
      <c r="BH10" s="97">
        <f t="shared" si="16"/>
        <v>0</v>
      </c>
      <c r="BI10" s="102">
        <f t="shared" si="9"/>
        <v>0</v>
      </c>
      <c r="BJ10" s="47"/>
      <c r="BK10" s="47"/>
      <c r="BL10" s="97">
        <f t="shared" si="17"/>
        <v>0</v>
      </c>
      <c r="BM10" s="102">
        <f t="shared" si="10"/>
        <v>0</v>
      </c>
      <c r="BN10" s="47"/>
      <c r="BO10" s="47"/>
      <c r="BP10" s="94">
        <f t="shared" si="18"/>
        <v>0</v>
      </c>
      <c r="BQ10" s="110" t="s">
        <v>216</v>
      </c>
    </row>
    <row r="11" spans="1:69" x14ac:dyDescent="0.2">
      <c r="A11" s="18">
        <v>41036</v>
      </c>
      <c r="B11">
        <f t="shared" si="0"/>
        <v>0</v>
      </c>
      <c r="C11">
        <f t="shared" si="11"/>
        <v>0</v>
      </c>
      <c r="D11" s="102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4">
        <f t="shared" si="2"/>
        <v>0</v>
      </c>
      <c r="Q11" s="33"/>
      <c r="R11" s="94">
        <f t="shared" si="3"/>
        <v>0</v>
      </c>
      <c r="S11" s="47"/>
      <c r="T11" s="47"/>
      <c r="U11" s="47"/>
      <c r="V11" s="47"/>
      <c r="W11" s="47"/>
      <c r="X11" s="47"/>
      <c r="Y11" s="47"/>
      <c r="Z11" s="47"/>
      <c r="AA11" s="97">
        <f t="shared" si="4"/>
        <v>0</v>
      </c>
      <c r="AB11" s="18">
        <v>41036</v>
      </c>
      <c r="AC11" s="86">
        <f t="shared" si="5"/>
        <v>0</v>
      </c>
      <c r="AD11" s="47"/>
      <c r="AE11" s="47"/>
      <c r="AF11" s="47"/>
      <c r="AG11" s="47"/>
      <c r="AH11" s="47"/>
      <c r="AI11" s="47"/>
      <c r="AJ11" s="47"/>
      <c r="AK11" s="97">
        <f t="shared" si="12"/>
        <v>0</v>
      </c>
      <c r="AL11" s="35"/>
      <c r="AM11" s="86">
        <f t="shared" si="6"/>
        <v>0</v>
      </c>
      <c r="AN11" s="47"/>
      <c r="AO11" s="47"/>
      <c r="AP11" s="47"/>
      <c r="AQ11" s="47"/>
      <c r="AR11" s="97">
        <f t="shared" si="13"/>
        <v>0</v>
      </c>
      <c r="AS11" s="18"/>
      <c r="AT11" s="86">
        <f t="shared" si="14"/>
        <v>0</v>
      </c>
      <c r="AU11" s="47"/>
      <c r="AV11" s="47"/>
      <c r="AW11" s="97">
        <f t="shared" si="15"/>
        <v>0</v>
      </c>
      <c r="AX11" s="18">
        <v>41036</v>
      </c>
      <c r="AY11" s="86">
        <f t="shared" si="7"/>
        <v>0</v>
      </c>
      <c r="AZ11" s="47"/>
      <c r="BA11" s="47"/>
      <c r="BB11" s="97">
        <f t="shared" si="19"/>
        <v>0</v>
      </c>
      <c r="BC11" s="102">
        <f t="shared" si="8"/>
        <v>0</v>
      </c>
      <c r="BD11" s="47"/>
      <c r="BE11" s="47"/>
      <c r="BF11" s="47"/>
      <c r="BG11" s="47"/>
      <c r="BH11" s="97">
        <f t="shared" si="16"/>
        <v>0</v>
      </c>
      <c r="BI11" s="102">
        <f t="shared" si="9"/>
        <v>0</v>
      </c>
      <c r="BJ11" s="47"/>
      <c r="BK11" s="47"/>
      <c r="BL11" s="97">
        <f t="shared" si="17"/>
        <v>0</v>
      </c>
      <c r="BM11" s="102">
        <f t="shared" si="10"/>
        <v>0</v>
      </c>
      <c r="BN11" s="47"/>
      <c r="BO11" s="47"/>
      <c r="BP11" s="94">
        <f t="shared" si="18"/>
        <v>0</v>
      </c>
      <c r="BQ11" s="110" t="s">
        <v>216</v>
      </c>
    </row>
    <row r="12" spans="1:69" x14ac:dyDescent="0.2">
      <c r="A12" s="18">
        <v>41037</v>
      </c>
      <c r="B12">
        <f t="shared" si="0"/>
        <v>0</v>
      </c>
      <c r="C12">
        <f t="shared" si="11"/>
        <v>0</v>
      </c>
      <c r="D12" s="102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4">
        <f t="shared" si="2"/>
        <v>0</v>
      </c>
      <c r="Q12" s="33"/>
      <c r="R12" s="94">
        <f t="shared" si="3"/>
        <v>0</v>
      </c>
      <c r="S12" s="47"/>
      <c r="T12" s="47"/>
      <c r="U12" s="47"/>
      <c r="V12" s="47"/>
      <c r="W12" s="47"/>
      <c r="X12" s="47"/>
      <c r="Y12" s="47"/>
      <c r="Z12" s="47"/>
      <c r="AA12" s="97">
        <f t="shared" si="4"/>
        <v>0</v>
      </c>
      <c r="AB12" s="18">
        <v>41037</v>
      </c>
      <c r="AC12" s="86">
        <f t="shared" si="5"/>
        <v>0</v>
      </c>
      <c r="AD12" s="47"/>
      <c r="AE12" s="47"/>
      <c r="AF12" s="47"/>
      <c r="AG12" s="47"/>
      <c r="AH12" s="47"/>
      <c r="AI12" s="47"/>
      <c r="AJ12" s="47"/>
      <c r="AK12" s="97">
        <f t="shared" si="12"/>
        <v>0</v>
      </c>
      <c r="AL12" s="35"/>
      <c r="AM12" s="86">
        <f t="shared" si="6"/>
        <v>0</v>
      </c>
      <c r="AN12" s="47"/>
      <c r="AO12" s="47"/>
      <c r="AP12" s="47"/>
      <c r="AQ12" s="47"/>
      <c r="AR12" s="97">
        <f t="shared" si="13"/>
        <v>0</v>
      </c>
      <c r="AS12" s="18"/>
      <c r="AT12" s="86">
        <f t="shared" si="14"/>
        <v>0</v>
      </c>
      <c r="AU12" s="47"/>
      <c r="AV12" s="47"/>
      <c r="AW12" s="97">
        <f t="shared" si="15"/>
        <v>0</v>
      </c>
      <c r="AX12" s="18">
        <v>41037</v>
      </c>
      <c r="AY12" s="86">
        <f t="shared" si="7"/>
        <v>0</v>
      </c>
      <c r="AZ12" s="47"/>
      <c r="BA12" s="47"/>
      <c r="BB12" s="97">
        <f t="shared" si="19"/>
        <v>0</v>
      </c>
      <c r="BC12" s="102">
        <f t="shared" si="8"/>
        <v>0</v>
      </c>
      <c r="BD12" s="47"/>
      <c r="BE12" s="47"/>
      <c r="BF12" s="47"/>
      <c r="BG12" s="47"/>
      <c r="BH12" s="97">
        <f t="shared" si="16"/>
        <v>0</v>
      </c>
      <c r="BI12" s="102">
        <f t="shared" si="9"/>
        <v>0</v>
      </c>
      <c r="BJ12" s="47"/>
      <c r="BK12" s="47"/>
      <c r="BL12" s="97">
        <f t="shared" si="17"/>
        <v>0</v>
      </c>
      <c r="BM12" s="102">
        <f t="shared" si="10"/>
        <v>0</v>
      </c>
      <c r="BN12" s="47"/>
      <c r="BO12" s="47"/>
      <c r="BP12" s="94">
        <f t="shared" si="18"/>
        <v>0</v>
      </c>
      <c r="BQ12" s="110" t="s">
        <v>216</v>
      </c>
    </row>
    <row r="13" spans="1:69" x14ac:dyDescent="0.2">
      <c r="A13" s="18">
        <v>41038</v>
      </c>
      <c r="B13">
        <f t="shared" si="0"/>
        <v>0</v>
      </c>
      <c r="C13">
        <f t="shared" si="11"/>
        <v>0</v>
      </c>
      <c r="D13" s="102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4">
        <f t="shared" si="2"/>
        <v>0</v>
      </c>
      <c r="Q13" s="33"/>
      <c r="R13" s="94">
        <f t="shared" si="3"/>
        <v>0</v>
      </c>
      <c r="S13" s="47"/>
      <c r="T13" s="47"/>
      <c r="U13" s="47"/>
      <c r="V13" s="47"/>
      <c r="W13" s="47"/>
      <c r="X13" s="47"/>
      <c r="Y13" s="47"/>
      <c r="Z13" s="47"/>
      <c r="AA13" s="97">
        <f t="shared" si="4"/>
        <v>0</v>
      </c>
      <c r="AB13" s="18">
        <v>41038</v>
      </c>
      <c r="AC13" s="86">
        <f t="shared" si="5"/>
        <v>0</v>
      </c>
      <c r="AD13" s="47"/>
      <c r="AE13" s="47"/>
      <c r="AF13" s="47"/>
      <c r="AG13" s="47"/>
      <c r="AH13" s="47"/>
      <c r="AI13" s="47"/>
      <c r="AJ13" s="47"/>
      <c r="AK13" s="97">
        <f t="shared" si="12"/>
        <v>0</v>
      </c>
      <c r="AL13" s="35"/>
      <c r="AM13" s="86">
        <f t="shared" si="6"/>
        <v>0</v>
      </c>
      <c r="AN13" s="47"/>
      <c r="AO13" s="47"/>
      <c r="AP13" s="47"/>
      <c r="AQ13" s="47"/>
      <c r="AR13" s="97">
        <f t="shared" si="13"/>
        <v>0</v>
      </c>
      <c r="AS13" s="18"/>
      <c r="AT13" s="86">
        <f t="shared" si="14"/>
        <v>0</v>
      </c>
      <c r="AU13" s="47"/>
      <c r="AV13" s="47"/>
      <c r="AW13" s="97">
        <f t="shared" si="15"/>
        <v>0</v>
      </c>
      <c r="AX13" s="18">
        <v>41038</v>
      </c>
      <c r="AY13" s="86">
        <f t="shared" si="7"/>
        <v>0</v>
      </c>
      <c r="AZ13" s="47"/>
      <c r="BA13" s="47"/>
      <c r="BB13" s="97">
        <f t="shared" si="19"/>
        <v>0</v>
      </c>
      <c r="BC13" s="102">
        <f t="shared" si="8"/>
        <v>0</v>
      </c>
      <c r="BD13" s="47"/>
      <c r="BE13" s="47"/>
      <c r="BF13" s="47"/>
      <c r="BG13" s="47"/>
      <c r="BH13" s="97">
        <f t="shared" si="16"/>
        <v>0</v>
      </c>
      <c r="BI13" s="102">
        <f t="shared" si="9"/>
        <v>0</v>
      </c>
      <c r="BJ13" s="47"/>
      <c r="BK13" s="47"/>
      <c r="BL13" s="97">
        <f t="shared" si="17"/>
        <v>0</v>
      </c>
      <c r="BM13" s="102">
        <f t="shared" si="10"/>
        <v>0</v>
      </c>
      <c r="BN13" s="47"/>
      <c r="BO13" s="47"/>
      <c r="BP13" s="94">
        <f t="shared" si="18"/>
        <v>0</v>
      </c>
      <c r="BQ13" s="110" t="s">
        <v>216</v>
      </c>
    </row>
    <row r="14" spans="1:69" x14ac:dyDescent="0.2">
      <c r="A14" s="18">
        <v>41039</v>
      </c>
      <c r="B14">
        <f t="shared" si="0"/>
        <v>0</v>
      </c>
      <c r="C14">
        <f t="shared" si="11"/>
        <v>0</v>
      </c>
      <c r="D14" s="102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4">
        <f t="shared" si="2"/>
        <v>0</v>
      </c>
      <c r="Q14" s="33"/>
      <c r="R14" s="94">
        <f t="shared" si="3"/>
        <v>0</v>
      </c>
      <c r="S14" s="47"/>
      <c r="T14" s="47"/>
      <c r="U14" s="47"/>
      <c r="V14" s="47"/>
      <c r="W14" s="47"/>
      <c r="X14" s="47"/>
      <c r="Y14" s="47"/>
      <c r="Z14" s="47"/>
      <c r="AA14" s="97">
        <f t="shared" si="4"/>
        <v>0</v>
      </c>
      <c r="AB14" s="18">
        <v>41039</v>
      </c>
      <c r="AC14" s="86">
        <f t="shared" si="5"/>
        <v>0</v>
      </c>
      <c r="AD14" s="47"/>
      <c r="AE14" s="47"/>
      <c r="AF14" s="47"/>
      <c r="AG14" s="47"/>
      <c r="AH14" s="47"/>
      <c r="AI14" s="47"/>
      <c r="AJ14" s="47"/>
      <c r="AK14" s="97">
        <f t="shared" si="12"/>
        <v>0</v>
      </c>
      <c r="AL14" s="35"/>
      <c r="AM14" s="86">
        <f t="shared" si="6"/>
        <v>0</v>
      </c>
      <c r="AN14" s="47"/>
      <c r="AO14" s="47"/>
      <c r="AP14" s="47"/>
      <c r="AQ14" s="47"/>
      <c r="AR14" s="97">
        <f t="shared" si="13"/>
        <v>0</v>
      </c>
      <c r="AS14" s="18"/>
      <c r="AT14" s="86">
        <f t="shared" si="14"/>
        <v>0</v>
      </c>
      <c r="AU14" s="47"/>
      <c r="AV14" s="47"/>
      <c r="AW14" s="97">
        <f t="shared" si="15"/>
        <v>0</v>
      </c>
      <c r="AX14" s="18">
        <v>41039</v>
      </c>
      <c r="AY14" s="86">
        <f t="shared" si="7"/>
        <v>0</v>
      </c>
      <c r="AZ14" s="47"/>
      <c r="BA14" s="47"/>
      <c r="BB14" s="97">
        <f t="shared" si="19"/>
        <v>0</v>
      </c>
      <c r="BC14" s="102">
        <f t="shared" si="8"/>
        <v>0</v>
      </c>
      <c r="BD14" s="47"/>
      <c r="BE14" s="47"/>
      <c r="BF14" s="47"/>
      <c r="BG14" s="47"/>
      <c r="BH14" s="97">
        <f t="shared" si="16"/>
        <v>0</v>
      </c>
      <c r="BI14" s="102">
        <f t="shared" si="9"/>
        <v>0</v>
      </c>
      <c r="BJ14" s="47"/>
      <c r="BK14" s="47"/>
      <c r="BL14" s="97">
        <f t="shared" si="17"/>
        <v>0</v>
      </c>
      <c r="BM14" s="102">
        <f t="shared" si="10"/>
        <v>0</v>
      </c>
      <c r="BN14" s="47"/>
      <c r="BO14" s="47"/>
      <c r="BP14" s="94">
        <f t="shared" si="18"/>
        <v>0</v>
      </c>
      <c r="BQ14" s="110" t="s">
        <v>216</v>
      </c>
    </row>
    <row r="15" spans="1:69" x14ac:dyDescent="0.2">
      <c r="A15" s="18">
        <v>41040</v>
      </c>
      <c r="B15">
        <f t="shared" si="0"/>
        <v>0</v>
      </c>
      <c r="C15">
        <f t="shared" si="11"/>
        <v>0</v>
      </c>
      <c r="D15" s="102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4">
        <f t="shared" si="2"/>
        <v>0</v>
      </c>
      <c r="Q15" s="33"/>
      <c r="R15" s="94">
        <f t="shared" si="3"/>
        <v>0</v>
      </c>
      <c r="S15" s="47"/>
      <c r="T15" s="47"/>
      <c r="U15" s="47"/>
      <c r="V15" s="47"/>
      <c r="W15" s="47"/>
      <c r="X15" s="47"/>
      <c r="Y15" s="47"/>
      <c r="Z15" s="47"/>
      <c r="AA15" s="97">
        <f t="shared" si="4"/>
        <v>0</v>
      </c>
      <c r="AB15" s="18">
        <v>41040</v>
      </c>
      <c r="AC15" s="86">
        <f t="shared" si="5"/>
        <v>0</v>
      </c>
      <c r="AD15" s="47"/>
      <c r="AE15" s="47"/>
      <c r="AF15" s="47"/>
      <c r="AG15" s="47"/>
      <c r="AH15" s="47"/>
      <c r="AI15" s="47"/>
      <c r="AJ15" s="47"/>
      <c r="AK15" s="97">
        <f t="shared" si="12"/>
        <v>0</v>
      </c>
      <c r="AL15" s="35"/>
      <c r="AM15" s="86">
        <f t="shared" si="6"/>
        <v>0</v>
      </c>
      <c r="AN15" s="47"/>
      <c r="AO15" s="47"/>
      <c r="AP15" s="47"/>
      <c r="AQ15" s="47"/>
      <c r="AR15" s="97">
        <f t="shared" si="13"/>
        <v>0</v>
      </c>
      <c r="AS15" s="18"/>
      <c r="AT15" s="86">
        <f t="shared" si="14"/>
        <v>0</v>
      </c>
      <c r="AU15" s="47"/>
      <c r="AV15" s="47"/>
      <c r="AW15" s="97">
        <f t="shared" si="15"/>
        <v>0</v>
      </c>
      <c r="AX15" s="18">
        <v>41040</v>
      </c>
      <c r="AY15" s="86">
        <f t="shared" si="7"/>
        <v>0</v>
      </c>
      <c r="AZ15" s="47"/>
      <c r="BA15" s="47"/>
      <c r="BB15" s="97">
        <f t="shared" si="19"/>
        <v>0</v>
      </c>
      <c r="BC15" s="102">
        <f t="shared" si="8"/>
        <v>0</v>
      </c>
      <c r="BD15" s="47"/>
      <c r="BE15" s="47"/>
      <c r="BF15" s="47"/>
      <c r="BG15" s="47"/>
      <c r="BH15" s="97">
        <f t="shared" si="16"/>
        <v>0</v>
      </c>
      <c r="BI15" s="102">
        <f t="shared" si="9"/>
        <v>0</v>
      </c>
      <c r="BJ15" s="47"/>
      <c r="BK15" s="47"/>
      <c r="BL15" s="97">
        <f t="shared" si="17"/>
        <v>0</v>
      </c>
      <c r="BM15" s="102">
        <f t="shared" si="10"/>
        <v>0</v>
      </c>
      <c r="BN15" s="47"/>
      <c r="BO15" s="47"/>
      <c r="BP15" s="94">
        <f t="shared" si="18"/>
        <v>0</v>
      </c>
      <c r="BQ15" s="110" t="s">
        <v>216</v>
      </c>
    </row>
    <row r="16" spans="1:69" x14ac:dyDescent="0.2">
      <c r="A16" s="18">
        <v>41041</v>
      </c>
      <c r="B16">
        <f t="shared" si="0"/>
        <v>0</v>
      </c>
      <c r="C16">
        <f t="shared" si="11"/>
        <v>0</v>
      </c>
      <c r="D16" s="102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4">
        <f t="shared" si="2"/>
        <v>0</v>
      </c>
      <c r="Q16" s="33"/>
      <c r="R16" s="94">
        <f t="shared" si="3"/>
        <v>0</v>
      </c>
      <c r="S16" s="47"/>
      <c r="T16" s="47"/>
      <c r="U16" s="47"/>
      <c r="V16" s="47"/>
      <c r="W16" s="47"/>
      <c r="X16" s="47"/>
      <c r="Y16" s="47"/>
      <c r="Z16" s="47"/>
      <c r="AA16" s="97">
        <f t="shared" si="4"/>
        <v>0</v>
      </c>
      <c r="AB16" s="18">
        <v>41041</v>
      </c>
      <c r="AC16" s="86">
        <f t="shared" si="5"/>
        <v>0</v>
      </c>
      <c r="AD16" s="47"/>
      <c r="AE16" s="47"/>
      <c r="AF16" s="47"/>
      <c r="AG16" s="47"/>
      <c r="AH16" s="47"/>
      <c r="AI16" s="47"/>
      <c r="AJ16" s="47"/>
      <c r="AK16" s="97">
        <f t="shared" si="12"/>
        <v>0</v>
      </c>
      <c r="AL16" s="35"/>
      <c r="AM16" s="86">
        <f t="shared" si="6"/>
        <v>0</v>
      </c>
      <c r="AN16" s="47"/>
      <c r="AO16" s="47"/>
      <c r="AP16" s="47"/>
      <c r="AQ16" s="47"/>
      <c r="AR16" s="97">
        <f t="shared" si="13"/>
        <v>0</v>
      </c>
      <c r="AS16" s="18"/>
      <c r="AT16" s="86">
        <f t="shared" si="14"/>
        <v>0</v>
      </c>
      <c r="AU16" s="47"/>
      <c r="AV16" s="47"/>
      <c r="AW16" s="97">
        <f t="shared" si="15"/>
        <v>0</v>
      </c>
      <c r="AX16" s="18">
        <v>41041</v>
      </c>
      <c r="AY16" s="86">
        <f t="shared" si="7"/>
        <v>0</v>
      </c>
      <c r="AZ16" s="47"/>
      <c r="BA16" s="47"/>
      <c r="BB16" s="97">
        <f t="shared" si="19"/>
        <v>0</v>
      </c>
      <c r="BC16" s="102">
        <f>SUM(BD16:BG16)</f>
        <v>0</v>
      </c>
      <c r="BD16" s="47"/>
      <c r="BE16" s="47"/>
      <c r="BF16" s="47"/>
      <c r="BG16" s="47"/>
      <c r="BH16" s="97">
        <f t="shared" si="16"/>
        <v>0</v>
      </c>
      <c r="BI16" s="102">
        <f t="shared" si="9"/>
        <v>0</v>
      </c>
      <c r="BJ16" s="47"/>
      <c r="BK16" s="47"/>
      <c r="BL16" s="97">
        <f t="shared" si="17"/>
        <v>0</v>
      </c>
      <c r="BM16" s="102">
        <f t="shared" si="10"/>
        <v>0</v>
      </c>
      <c r="BN16" s="47"/>
      <c r="BO16" s="47"/>
      <c r="BP16" s="94">
        <f t="shared" si="18"/>
        <v>0</v>
      </c>
      <c r="BQ16" s="110" t="s">
        <v>216</v>
      </c>
    </row>
    <row r="17" spans="1:69" x14ac:dyDescent="0.2">
      <c r="A17" s="18">
        <v>41042</v>
      </c>
      <c r="B17">
        <f t="shared" si="0"/>
        <v>0</v>
      </c>
      <c r="C17">
        <f t="shared" si="11"/>
        <v>0</v>
      </c>
      <c r="D17" s="102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4">
        <f t="shared" si="2"/>
        <v>0</v>
      </c>
      <c r="Q17" s="33"/>
      <c r="R17" s="94">
        <f t="shared" si="3"/>
        <v>0</v>
      </c>
      <c r="S17" s="47"/>
      <c r="T17" s="47"/>
      <c r="U17" s="47"/>
      <c r="V17" s="47"/>
      <c r="W17" s="47"/>
      <c r="X17" s="47"/>
      <c r="Y17" s="47"/>
      <c r="Z17" s="47"/>
      <c r="AA17" s="97">
        <f t="shared" si="4"/>
        <v>0</v>
      </c>
      <c r="AB17" s="18">
        <v>41042</v>
      </c>
      <c r="AC17" s="86">
        <f t="shared" si="5"/>
        <v>0</v>
      </c>
      <c r="AD17" s="47"/>
      <c r="AE17" s="47"/>
      <c r="AF17" s="47"/>
      <c r="AG17" s="47"/>
      <c r="AH17" s="47"/>
      <c r="AI17" s="47"/>
      <c r="AJ17" s="47"/>
      <c r="AK17" s="97">
        <f t="shared" si="12"/>
        <v>0</v>
      </c>
      <c r="AL17" s="35"/>
      <c r="AM17" s="86">
        <f t="shared" si="6"/>
        <v>0</v>
      </c>
      <c r="AN17" s="47"/>
      <c r="AO17" s="47"/>
      <c r="AP17" s="47"/>
      <c r="AQ17" s="47"/>
      <c r="AR17" s="97">
        <f t="shared" si="13"/>
        <v>0</v>
      </c>
      <c r="AS17" s="18"/>
      <c r="AT17" s="86">
        <f t="shared" si="14"/>
        <v>0</v>
      </c>
      <c r="AU17" s="47"/>
      <c r="AV17" s="47"/>
      <c r="AW17" s="97">
        <f t="shared" si="15"/>
        <v>0</v>
      </c>
      <c r="AX17" s="18">
        <v>41042</v>
      </c>
      <c r="AY17" s="86">
        <f t="shared" si="7"/>
        <v>0</v>
      </c>
      <c r="AZ17" s="47"/>
      <c r="BA17" s="47"/>
      <c r="BB17" s="97">
        <f t="shared" si="19"/>
        <v>0</v>
      </c>
      <c r="BC17" s="102">
        <f t="shared" si="8"/>
        <v>0</v>
      </c>
      <c r="BD17" s="47"/>
      <c r="BE17" s="47"/>
      <c r="BF17" s="47"/>
      <c r="BG17" s="47"/>
      <c r="BH17" s="97">
        <f t="shared" si="16"/>
        <v>0</v>
      </c>
      <c r="BI17" s="102">
        <f t="shared" si="9"/>
        <v>0</v>
      </c>
      <c r="BJ17" s="47"/>
      <c r="BK17" s="47"/>
      <c r="BL17" s="97">
        <f t="shared" si="17"/>
        <v>0</v>
      </c>
      <c r="BM17" s="102">
        <f t="shared" si="10"/>
        <v>0</v>
      </c>
      <c r="BN17" s="47"/>
      <c r="BO17" s="47"/>
      <c r="BP17" s="94">
        <f t="shared" si="18"/>
        <v>0</v>
      </c>
      <c r="BQ17" s="110" t="s">
        <v>216</v>
      </c>
    </row>
    <row r="18" spans="1:69" x14ac:dyDescent="0.2">
      <c r="A18" s="18">
        <v>41043</v>
      </c>
      <c r="B18">
        <f t="shared" si="0"/>
        <v>0</v>
      </c>
      <c r="C18">
        <f t="shared" si="11"/>
        <v>0</v>
      </c>
      <c r="D18" s="102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4">
        <f t="shared" si="2"/>
        <v>0</v>
      </c>
      <c r="Q18" s="33"/>
      <c r="R18" s="94">
        <f t="shared" si="3"/>
        <v>0</v>
      </c>
      <c r="S18" s="47"/>
      <c r="T18" s="47"/>
      <c r="U18" s="47"/>
      <c r="V18" s="47"/>
      <c r="W18" s="47"/>
      <c r="X18" s="47"/>
      <c r="Y18" s="47"/>
      <c r="Z18" s="47"/>
      <c r="AA18" s="97">
        <f t="shared" si="4"/>
        <v>0</v>
      </c>
      <c r="AB18" s="18">
        <v>41043</v>
      </c>
      <c r="AC18" s="86">
        <f t="shared" si="5"/>
        <v>0</v>
      </c>
      <c r="AD18" s="47"/>
      <c r="AE18" s="47"/>
      <c r="AF18" s="47"/>
      <c r="AG18" s="47"/>
      <c r="AH18" s="47"/>
      <c r="AI18" s="47"/>
      <c r="AJ18" s="47"/>
      <c r="AK18" s="97">
        <f t="shared" si="12"/>
        <v>0</v>
      </c>
      <c r="AL18" s="35"/>
      <c r="AM18" s="86">
        <f t="shared" si="6"/>
        <v>0</v>
      </c>
      <c r="AN18" s="47"/>
      <c r="AO18" s="47"/>
      <c r="AP18" s="47"/>
      <c r="AQ18" s="47"/>
      <c r="AR18" s="97">
        <f t="shared" si="13"/>
        <v>0</v>
      </c>
      <c r="AS18" s="18"/>
      <c r="AT18" s="86">
        <f t="shared" si="14"/>
        <v>0</v>
      </c>
      <c r="AU18" s="47"/>
      <c r="AV18" s="47"/>
      <c r="AW18" s="97">
        <f t="shared" si="15"/>
        <v>0</v>
      </c>
      <c r="AX18" s="18">
        <v>41043</v>
      </c>
      <c r="AY18" s="86">
        <f t="shared" si="7"/>
        <v>0</v>
      </c>
      <c r="AZ18" s="47"/>
      <c r="BA18" s="47"/>
      <c r="BB18" s="97">
        <f t="shared" si="19"/>
        <v>0</v>
      </c>
      <c r="BC18" s="102">
        <f t="shared" si="8"/>
        <v>0</v>
      </c>
      <c r="BD18" s="47"/>
      <c r="BE18" s="47"/>
      <c r="BF18" s="47"/>
      <c r="BG18" s="47"/>
      <c r="BH18" s="97">
        <f t="shared" si="16"/>
        <v>0</v>
      </c>
      <c r="BI18" s="102">
        <f t="shared" si="9"/>
        <v>0</v>
      </c>
      <c r="BJ18" s="47"/>
      <c r="BK18" s="47"/>
      <c r="BL18" s="97">
        <f t="shared" si="17"/>
        <v>0</v>
      </c>
      <c r="BM18" s="102">
        <f t="shared" si="10"/>
        <v>0</v>
      </c>
      <c r="BN18" s="47"/>
      <c r="BO18" s="47"/>
      <c r="BP18" s="94">
        <f t="shared" si="18"/>
        <v>0</v>
      </c>
      <c r="BQ18" s="110" t="s">
        <v>216</v>
      </c>
    </row>
    <row r="19" spans="1:69" x14ac:dyDescent="0.2">
      <c r="A19" s="18">
        <v>41044</v>
      </c>
      <c r="B19">
        <f t="shared" si="0"/>
        <v>0</v>
      </c>
      <c r="C19">
        <f t="shared" si="11"/>
        <v>0</v>
      </c>
      <c r="D19" s="102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4">
        <f t="shared" si="2"/>
        <v>0</v>
      </c>
      <c r="Q19" s="33"/>
      <c r="R19" s="94">
        <f t="shared" si="3"/>
        <v>0</v>
      </c>
      <c r="S19" s="47"/>
      <c r="T19" s="47"/>
      <c r="U19" s="47"/>
      <c r="V19" s="47"/>
      <c r="W19" s="47"/>
      <c r="X19" s="47"/>
      <c r="Y19" s="47"/>
      <c r="Z19" s="47"/>
      <c r="AA19" s="97">
        <f t="shared" si="4"/>
        <v>0</v>
      </c>
      <c r="AB19" s="18">
        <v>41044</v>
      </c>
      <c r="AC19" s="86">
        <f t="shared" si="5"/>
        <v>0</v>
      </c>
      <c r="AD19" s="47"/>
      <c r="AE19" s="47"/>
      <c r="AF19" s="47"/>
      <c r="AG19" s="47"/>
      <c r="AH19" s="47"/>
      <c r="AI19" s="47"/>
      <c r="AJ19" s="47"/>
      <c r="AK19" s="97">
        <f t="shared" si="12"/>
        <v>0</v>
      </c>
      <c r="AL19" s="35"/>
      <c r="AM19" s="86">
        <f t="shared" si="6"/>
        <v>0</v>
      </c>
      <c r="AN19" s="47"/>
      <c r="AO19" s="47"/>
      <c r="AP19" s="47"/>
      <c r="AQ19" s="47"/>
      <c r="AR19" s="97">
        <f t="shared" si="13"/>
        <v>0</v>
      </c>
      <c r="AS19" s="18"/>
      <c r="AT19" s="86">
        <f t="shared" si="14"/>
        <v>0</v>
      </c>
      <c r="AU19" s="47"/>
      <c r="AV19" s="47"/>
      <c r="AW19" s="97">
        <f t="shared" si="15"/>
        <v>0</v>
      </c>
      <c r="AX19" s="18">
        <v>41044</v>
      </c>
      <c r="AY19" s="86">
        <f t="shared" si="7"/>
        <v>0</v>
      </c>
      <c r="AZ19" s="47"/>
      <c r="BA19" s="47"/>
      <c r="BB19" s="97">
        <f t="shared" si="19"/>
        <v>0</v>
      </c>
      <c r="BC19" s="102">
        <f t="shared" si="8"/>
        <v>0</v>
      </c>
      <c r="BD19" s="47"/>
      <c r="BE19" s="47"/>
      <c r="BF19" s="47"/>
      <c r="BG19" s="47"/>
      <c r="BH19" s="97">
        <f t="shared" si="16"/>
        <v>0</v>
      </c>
      <c r="BI19" s="102">
        <f t="shared" si="9"/>
        <v>0</v>
      </c>
      <c r="BJ19" s="47"/>
      <c r="BK19" s="47"/>
      <c r="BL19" s="97">
        <f t="shared" si="17"/>
        <v>0</v>
      </c>
      <c r="BM19" s="102">
        <f t="shared" si="10"/>
        <v>0</v>
      </c>
      <c r="BN19" s="47"/>
      <c r="BO19" s="47"/>
      <c r="BP19" s="94">
        <f t="shared" si="18"/>
        <v>0</v>
      </c>
      <c r="BQ19" s="110" t="s">
        <v>216</v>
      </c>
    </row>
    <row r="20" spans="1:69" x14ac:dyDescent="0.2">
      <c r="A20" s="18">
        <v>41045</v>
      </c>
      <c r="B20">
        <f t="shared" si="0"/>
        <v>0</v>
      </c>
      <c r="C20">
        <f t="shared" si="11"/>
        <v>0</v>
      </c>
      <c r="D20" s="102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4">
        <f t="shared" si="2"/>
        <v>0</v>
      </c>
      <c r="Q20" s="33"/>
      <c r="R20" s="94">
        <f t="shared" si="3"/>
        <v>0</v>
      </c>
      <c r="S20" s="47"/>
      <c r="T20" s="47"/>
      <c r="U20" s="47"/>
      <c r="V20" s="47"/>
      <c r="W20" s="47"/>
      <c r="X20" s="47"/>
      <c r="Y20" s="47"/>
      <c r="Z20" s="47"/>
      <c r="AA20" s="97">
        <f t="shared" si="4"/>
        <v>0</v>
      </c>
      <c r="AB20" s="18">
        <v>41045</v>
      </c>
      <c r="AC20" s="86">
        <f t="shared" si="5"/>
        <v>0</v>
      </c>
      <c r="AD20" s="47"/>
      <c r="AE20" s="47"/>
      <c r="AF20" s="47"/>
      <c r="AG20" s="47"/>
      <c r="AH20" s="47"/>
      <c r="AI20" s="47"/>
      <c r="AJ20" s="47"/>
      <c r="AK20" s="97">
        <f t="shared" si="12"/>
        <v>0</v>
      </c>
      <c r="AL20" s="35"/>
      <c r="AM20" s="86">
        <f t="shared" si="6"/>
        <v>0</v>
      </c>
      <c r="AN20" s="47"/>
      <c r="AO20" s="47"/>
      <c r="AP20" s="47"/>
      <c r="AQ20" s="47"/>
      <c r="AR20" s="97">
        <f t="shared" si="13"/>
        <v>0</v>
      </c>
      <c r="AS20" s="18"/>
      <c r="AT20" s="86">
        <f t="shared" si="14"/>
        <v>0</v>
      </c>
      <c r="AU20" s="47"/>
      <c r="AV20" s="47"/>
      <c r="AW20" s="97">
        <f t="shared" si="15"/>
        <v>0</v>
      </c>
      <c r="AX20" s="18">
        <v>41045</v>
      </c>
      <c r="AY20" s="86">
        <f t="shared" si="7"/>
        <v>0</v>
      </c>
      <c r="AZ20" s="47"/>
      <c r="BA20" s="47"/>
      <c r="BB20" s="97">
        <f t="shared" si="19"/>
        <v>0</v>
      </c>
      <c r="BC20" s="102">
        <f t="shared" si="8"/>
        <v>0</v>
      </c>
      <c r="BD20" s="47"/>
      <c r="BE20" s="47"/>
      <c r="BF20" s="47"/>
      <c r="BG20" s="47"/>
      <c r="BH20" s="97">
        <f t="shared" si="16"/>
        <v>0</v>
      </c>
      <c r="BI20" s="102">
        <f t="shared" si="9"/>
        <v>0</v>
      </c>
      <c r="BJ20" s="47"/>
      <c r="BK20" s="47"/>
      <c r="BL20" s="97">
        <f t="shared" si="17"/>
        <v>0</v>
      </c>
      <c r="BM20" s="102">
        <f t="shared" si="10"/>
        <v>0</v>
      </c>
      <c r="BN20" s="47"/>
      <c r="BO20" s="47"/>
      <c r="BP20" s="94">
        <f t="shared" si="18"/>
        <v>0</v>
      </c>
      <c r="BQ20" s="110" t="s">
        <v>216</v>
      </c>
    </row>
    <row r="21" spans="1:69" x14ac:dyDescent="0.2">
      <c r="A21" s="18">
        <v>41046</v>
      </c>
      <c r="B21">
        <f t="shared" si="0"/>
        <v>0</v>
      </c>
      <c r="C21">
        <f t="shared" si="11"/>
        <v>0</v>
      </c>
      <c r="D21" s="102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4">
        <f t="shared" si="2"/>
        <v>0</v>
      </c>
      <c r="Q21" s="33"/>
      <c r="R21" s="94">
        <f t="shared" si="3"/>
        <v>0</v>
      </c>
      <c r="S21" s="47"/>
      <c r="T21" s="47"/>
      <c r="U21" s="47"/>
      <c r="V21" s="47"/>
      <c r="W21" s="47"/>
      <c r="X21" s="47"/>
      <c r="Y21" s="47"/>
      <c r="Z21" s="47"/>
      <c r="AA21" s="97">
        <f t="shared" si="4"/>
        <v>0</v>
      </c>
      <c r="AB21" s="18">
        <v>41046</v>
      </c>
      <c r="AC21" s="86">
        <f t="shared" si="5"/>
        <v>0</v>
      </c>
      <c r="AD21" s="47"/>
      <c r="AE21" s="47"/>
      <c r="AF21" s="47"/>
      <c r="AG21" s="47"/>
      <c r="AH21" s="47"/>
      <c r="AI21" s="47"/>
      <c r="AJ21" s="47"/>
      <c r="AK21" s="97">
        <f t="shared" si="12"/>
        <v>0</v>
      </c>
      <c r="AL21" s="35"/>
      <c r="AM21" s="86">
        <f t="shared" si="6"/>
        <v>0</v>
      </c>
      <c r="AN21" s="47"/>
      <c r="AO21" s="47"/>
      <c r="AP21" s="47"/>
      <c r="AQ21" s="47"/>
      <c r="AR21" s="97">
        <f t="shared" si="13"/>
        <v>0</v>
      </c>
      <c r="AS21" s="18"/>
      <c r="AT21" s="86">
        <f t="shared" si="14"/>
        <v>0</v>
      </c>
      <c r="AU21" s="47"/>
      <c r="AV21" s="47"/>
      <c r="AW21" s="97">
        <f t="shared" si="15"/>
        <v>0</v>
      </c>
      <c r="AX21" s="18">
        <v>41046</v>
      </c>
      <c r="AY21" s="86">
        <f t="shared" si="7"/>
        <v>0</v>
      </c>
      <c r="AZ21" s="47"/>
      <c r="BA21" s="47"/>
      <c r="BB21" s="97">
        <f t="shared" si="19"/>
        <v>0</v>
      </c>
      <c r="BC21" s="102">
        <f t="shared" si="8"/>
        <v>0</v>
      </c>
      <c r="BD21" s="47"/>
      <c r="BE21" s="47"/>
      <c r="BF21" s="47"/>
      <c r="BG21" s="47"/>
      <c r="BH21" s="97">
        <f t="shared" si="16"/>
        <v>0</v>
      </c>
      <c r="BI21" s="102">
        <f t="shared" si="9"/>
        <v>0</v>
      </c>
      <c r="BJ21" s="47"/>
      <c r="BK21" s="47"/>
      <c r="BL21" s="97">
        <f t="shared" si="17"/>
        <v>0</v>
      </c>
      <c r="BM21" s="102">
        <f t="shared" si="10"/>
        <v>0</v>
      </c>
      <c r="BN21" s="47"/>
      <c r="BO21" s="47"/>
      <c r="BP21" s="94">
        <f t="shared" si="18"/>
        <v>0</v>
      </c>
      <c r="BQ21" s="110" t="s">
        <v>216</v>
      </c>
    </row>
    <row r="22" spans="1:69" x14ac:dyDescent="0.2">
      <c r="A22" s="18">
        <v>41047</v>
      </c>
      <c r="B22">
        <f t="shared" si="0"/>
        <v>0</v>
      </c>
      <c r="C22">
        <f t="shared" si="11"/>
        <v>0</v>
      </c>
      <c r="D22" s="102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4">
        <f t="shared" si="2"/>
        <v>0</v>
      </c>
      <c r="Q22" s="33"/>
      <c r="R22" s="94">
        <f t="shared" si="3"/>
        <v>0</v>
      </c>
      <c r="S22" s="47"/>
      <c r="T22" s="47"/>
      <c r="U22" s="47"/>
      <c r="V22" s="47"/>
      <c r="W22" s="47"/>
      <c r="X22" s="47"/>
      <c r="Y22" s="47"/>
      <c r="Z22" s="47"/>
      <c r="AA22" s="97">
        <f t="shared" si="4"/>
        <v>0</v>
      </c>
      <c r="AB22" s="18">
        <v>41047</v>
      </c>
      <c r="AC22" s="86">
        <f t="shared" si="5"/>
        <v>0</v>
      </c>
      <c r="AD22" s="47"/>
      <c r="AE22" s="47"/>
      <c r="AF22" s="47"/>
      <c r="AG22" s="47"/>
      <c r="AH22" s="47"/>
      <c r="AI22" s="47"/>
      <c r="AJ22" s="47"/>
      <c r="AK22" s="97">
        <f t="shared" si="12"/>
        <v>0</v>
      </c>
      <c r="AL22" s="35"/>
      <c r="AM22" s="86">
        <f t="shared" si="6"/>
        <v>0</v>
      </c>
      <c r="AN22" s="47"/>
      <c r="AO22" s="47"/>
      <c r="AP22" s="47"/>
      <c r="AQ22" s="47"/>
      <c r="AR22" s="97">
        <f t="shared" si="13"/>
        <v>0</v>
      </c>
      <c r="AS22" s="18"/>
      <c r="AT22" s="86">
        <f t="shared" si="14"/>
        <v>0</v>
      </c>
      <c r="AU22" s="47"/>
      <c r="AV22" s="47"/>
      <c r="AW22" s="97">
        <f t="shared" si="15"/>
        <v>0</v>
      </c>
      <c r="AX22" s="18">
        <v>41047</v>
      </c>
      <c r="AY22" s="86">
        <f t="shared" si="7"/>
        <v>0</v>
      </c>
      <c r="AZ22" s="47"/>
      <c r="BA22" s="47"/>
      <c r="BB22" s="97">
        <f t="shared" si="19"/>
        <v>0</v>
      </c>
      <c r="BC22" s="102">
        <f t="shared" si="8"/>
        <v>0</v>
      </c>
      <c r="BD22" s="47"/>
      <c r="BE22" s="47"/>
      <c r="BF22" s="47"/>
      <c r="BG22" s="47"/>
      <c r="BH22" s="97">
        <f t="shared" si="16"/>
        <v>0</v>
      </c>
      <c r="BI22" s="102">
        <f t="shared" si="9"/>
        <v>0</v>
      </c>
      <c r="BJ22" s="47"/>
      <c r="BK22" s="47"/>
      <c r="BL22" s="97">
        <f t="shared" si="17"/>
        <v>0</v>
      </c>
      <c r="BM22" s="102">
        <f t="shared" si="10"/>
        <v>0</v>
      </c>
      <c r="BN22" s="47"/>
      <c r="BO22" s="47"/>
      <c r="BP22" s="94">
        <f t="shared" si="18"/>
        <v>0</v>
      </c>
      <c r="BQ22" s="110" t="s">
        <v>216</v>
      </c>
    </row>
    <row r="23" spans="1:69" x14ac:dyDescent="0.2">
      <c r="A23" s="18">
        <v>41048</v>
      </c>
      <c r="B23">
        <f t="shared" si="0"/>
        <v>0</v>
      </c>
      <c r="C23">
        <f t="shared" si="11"/>
        <v>0</v>
      </c>
      <c r="D23" s="102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4">
        <f t="shared" si="2"/>
        <v>0</v>
      </c>
      <c r="Q23" s="33"/>
      <c r="R23" s="94">
        <f t="shared" si="3"/>
        <v>0</v>
      </c>
      <c r="S23" s="47"/>
      <c r="T23" s="47"/>
      <c r="U23" s="47"/>
      <c r="V23" s="47"/>
      <c r="W23" s="47"/>
      <c r="X23" s="47"/>
      <c r="Y23" s="47"/>
      <c r="Z23" s="47"/>
      <c r="AA23" s="97">
        <f t="shared" si="4"/>
        <v>0</v>
      </c>
      <c r="AB23" s="18">
        <v>41048</v>
      </c>
      <c r="AC23" s="86">
        <f t="shared" si="5"/>
        <v>0</v>
      </c>
      <c r="AD23" s="47"/>
      <c r="AE23" s="47"/>
      <c r="AF23" s="47"/>
      <c r="AG23" s="47"/>
      <c r="AH23" s="47"/>
      <c r="AI23" s="47"/>
      <c r="AJ23" s="47"/>
      <c r="AK23" s="97">
        <f t="shared" si="12"/>
        <v>0</v>
      </c>
      <c r="AL23" s="35"/>
      <c r="AM23" s="86">
        <f t="shared" si="6"/>
        <v>0</v>
      </c>
      <c r="AN23" s="47"/>
      <c r="AO23" s="47"/>
      <c r="AP23" s="47"/>
      <c r="AQ23" s="47"/>
      <c r="AR23" s="97">
        <f t="shared" si="13"/>
        <v>0</v>
      </c>
      <c r="AS23" s="18"/>
      <c r="AT23" s="86">
        <f t="shared" si="14"/>
        <v>0</v>
      </c>
      <c r="AU23" s="47"/>
      <c r="AV23" s="47"/>
      <c r="AW23" s="97">
        <f t="shared" si="15"/>
        <v>0</v>
      </c>
      <c r="AX23" s="18">
        <v>41048</v>
      </c>
      <c r="AY23" s="86">
        <f t="shared" si="7"/>
        <v>0</v>
      </c>
      <c r="AZ23" s="47"/>
      <c r="BA23" s="47"/>
      <c r="BB23" s="97">
        <f t="shared" si="19"/>
        <v>0</v>
      </c>
      <c r="BC23" s="102">
        <f t="shared" si="8"/>
        <v>0</v>
      </c>
      <c r="BD23" s="47"/>
      <c r="BE23" s="47"/>
      <c r="BF23" s="47"/>
      <c r="BG23" s="47"/>
      <c r="BH23" s="97">
        <f t="shared" si="16"/>
        <v>0</v>
      </c>
      <c r="BI23" s="102">
        <f t="shared" si="9"/>
        <v>0</v>
      </c>
      <c r="BJ23" s="47"/>
      <c r="BK23" s="47"/>
      <c r="BL23" s="97">
        <f t="shared" si="17"/>
        <v>0</v>
      </c>
      <c r="BM23" s="102">
        <f t="shared" si="10"/>
        <v>0</v>
      </c>
      <c r="BN23" s="47"/>
      <c r="BO23" s="47"/>
      <c r="BP23" s="94">
        <f t="shared" si="18"/>
        <v>0</v>
      </c>
      <c r="BQ23" s="110" t="s">
        <v>216</v>
      </c>
    </row>
    <row r="24" spans="1:69" x14ac:dyDescent="0.2">
      <c r="A24" s="18">
        <v>41049</v>
      </c>
      <c r="B24">
        <f t="shared" si="0"/>
        <v>0</v>
      </c>
      <c r="C24">
        <f t="shared" si="11"/>
        <v>0</v>
      </c>
      <c r="D24" s="102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4">
        <f t="shared" si="2"/>
        <v>0</v>
      </c>
      <c r="Q24" s="33"/>
      <c r="R24" s="94">
        <f t="shared" si="3"/>
        <v>0</v>
      </c>
      <c r="S24" s="47"/>
      <c r="T24" s="47"/>
      <c r="U24" s="47"/>
      <c r="V24" s="47"/>
      <c r="W24" s="47"/>
      <c r="X24" s="47"/>
      <c r="Y24" s="47"/>
      <c r="Z24" s="47"/>
      <c r="AA24" s="97">
        <f t="shared" si="4"/>
        <v>0</v>
      </c>
      <c r="AB24" s="18">
        <v>41049</v>
      </c>
      <c r="AC24" s="86">
        <f t="shared" si="5"/>
        <v>0</v>
      </c>
      <c r="AD24" s="47"/>
      <c r="AE24" s="47"/>
      <c r="AF24" s="47"/>
      <c r="AG24" s="47"/>
      <c r="AH24" s="47"/>
      <c r="AI24" s="47"/>
      <c r="AJ24" s="47"/>
      <c r="AK24" s="97">
        <f t="shared" si="12"/>
        <v>0</v>
      </c>
      <c r="AL24" s="35"/>
      <c r="AM24" s="86">
        <f t="shared" si="6"/>
        <v>0</v>
      </c>
      <c r="AN24" s="47"/>
      <c r="AO24" s="47"/>
      <c r="AP24" s="47"/>
      <c r="AQ24" s="47"/>
      <c r="AR24" s="97">
        <f t="shared" si="13"/>
        <v>0</v>
      </c>
      <c r="AS24" s="18"/>
      <c r="AT24" s="86">
        <f t="shared" si="14"/>
        <v>0</v>
      </c>
      <c r="AU24" s="47"/>
      <c r="AV24" s="47"/>
      <c r="AW24" s="97">
        <f t="shared" si="15"/>
        <v>0</v>
      </c>
      <c r="AX24" s="18">
        <v>41049</v>
      </c>
      <c r="AY24" s="86">
        <f t="shared" si="7"/>
        <v>0</v>
      </c>
      <c r="AZ24" s="47"/>
      <c r="BA24" s="47"/>
      <c r="BB24" s="97">
        <f t="shared" si="19"/>
        <v>0</v>
      </c>
      <c r="BC24" s="102">
        <f t="shared" si="8"/>
        <v>0</v>
      </c>
      <c r="BD24" s="47"/>
      <c r="BE24" s="47"/>
      <c r="BF24" s="47"/>
      <c r="BG24" s="47"/>
      <c r="BH24" s="97">
        <f t="shared" si="16"/>
        <v>0</v>
      </c>
      <c r="BI24" s="102">
        <f t="shared" si="9"/>
        <v>0</v>
      </c>
      <c r="BJ24" s="47"/>
      <c r="BK24" s="47"/>
      <c r="BL24" s="97">
        <f t="shared" si="17"/>
        <v>0</v>
      </c>
      <c r="BM24" s="102">
        <f t="shared" si="10"/>
        <v>0</v>
      </c>
      <c r="BN24" s="47"/>
      <c r="BO24" s="47"/>
      <c r="BP24" s="94">
        <f t="shared" si="18"/>
        <v>0</v>
      </c>
      <c r="BQ24" s="110" t="s">
        <v>216</v>
      </c>
    </row>
    <row r="25" spans="1:69" x14ac:dyDescent="0.2">
      <c r="A25" s="18">
        <v>41050</v>
      </c>
      <c r="B25">
        <f t="shared" si="0"/>
        <v>0</v>
      </c>
      <c r="C25">
        <f t="shared" si="11"/>
        <v>0</v>
      </c>
      <c r="D25" s="102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4">
        <f t="shared" si="2"/>
        <v>0</v>
      </c>
      <c r="Q25" s="33"/>
      <c r="R25" s="94">
        <f t="shared" si="3"/>
        <v>0</v>
      </c>
      <c r="S25" s="47"/>
      <c r="T25" s="47"/>
      <c r="U25" s="47"/>
      <c r="V25" s="47"/>
      <c r="W25" s="47"/>
      <c r="X25" s="47"/>
      <c r="Y25" s="47"/>
      <c r="Z25" s="47"/>
      <c r="AA25" s="97">
        <f t="shared" si="4"/>
        <v>0</v>
      </c>
      <c r="AB25" s="18">
        <v>41050</v>
      </c>
      <c r="AC25" s="86">
        <f t="shared" si="5"/>
        <v>0</v>
      </c>
      <c r="AD25" s="47"/>
      <c r="AE25" s="47"/>
      <c r="AF25" s="47"/>
      <c r="AG25" s="47"/>
      <c r="AH25" s="47"/>
      <c r="AI25" s="47"/>
      <c r="AJ25" s="47"/>
      <c r="AK25" s="97">
        <f t="shared" si="12"/>
        <v>0</v>
      </c>
      <c r="AL25" s="35"/>
      <c r="AM25" s="86">
        <f t="shared" si="6"/>
        <v>0</v>
      </c>
      <c r="AN25" s="47"/>
      <c r="AO25" s="47"/>
      <c r="AP25" s="47"/>
      <c r="AQ25" s="47"/>
      <c r="AR25" s="97">
        <f t="shared" si="13"/>
        <v>0</v>
      </c>
      <c r="AS25" s="18"/>
      <c r="AT25" s="86">
        <f t="shared" si="14"/>
        <v>0</v>
      </c>
      <c r="AU25" s="47"/>
      <c r="AV25" s="47"/>
      <c r="AW25" s="97">
        <f t="shared" si="15"/>
        <v>0</v>
      </c>
      <c r="AX25" s="18">
        <v>41050</v>
      </c>
      <c r="AY25" s="86">
        <f t="shared" si="7"/>
        <v>0</v>
      </c>
      <c r="AZ25" s="47"/>
      <c r="BA25" s="47"/>
      <c r="BB25" s="97">
        <f t="shared" si="19"/>
        <v>0</v>
      </c>
      <c r="BC25" s="102">
        <f t="shared" si="8"/>
        <v>0</v>
      </c>
      <c r="BD25" s="47"/>
      <c r="BE25" s="47"/>
      <c r="BF25" s="47"/>
      <c r="BG25" s="47"/>
      <c r="BH25" s="97">
        <f t="shared" si="16"/>
        <v>0</v>
      </c>
      <c r="BI25" s="102">
        <f t="shared" si="9"/>
        <v>0</v>
      </c>
      <c r="BJ25" s="47"/>
      <c r="BK25" s="47"/>
      <c r="BL25" s="97">
        <f t="shared" si="17"/>
        <v>0</v>
      </c>
      <c r="BM25" s="102">
        <f t="shared" si="10"/>
        <v>0</v>
      </c>
      <c r="BN25" s="47"/>
      <c r="BO25" s="47"/>
      <c r="BP25" s="94">
        <f t="shared" si="18"/>
        <v>0</v>
      </c>
      <c r="BQ25" s="110" t="s">
        <v>216</v>
      </c>
    </row>
    <row r="26" spans="1:69" x14ac:dyDescent="0.2">
      <c r="A26" s="18">
        <v>41051</v>
      </c>
      <c r="B26">
        <f t="shared" si="0"/>
        <v>0</v>
      </c>
      <c r="C26">
        <f t="shared" si="11"/>
        <v>0</v>
      </c>
      <c r="D26" s="102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4">
        <f t="shared" si="2"/>
        <v>0</v>
      </c>
      <c r="Q26" s="33"/>
      <c r="R26" s="94">
        <f t="shared" si="3"/>
        <v>0</v>
      </c>
      <c r="S26" s="47"/>
      <c r="T26" s="47"/>
      <c r="U26" s="47"/>
      <c r="V26" s="47"/>
      <c r="W26" s="47"/>
      <c r="X26" s="47"/>
      <c r="Y26" s="47"/>
      <c r="Z26" s="47"/>
      <c r="AA26" s="97">
        <f t="shared" si="4"/>
        <v>0</v>
      </c>
      <c r="AB26" s="18">
        <v>41051</v>
      </c>
      <c r="AC26" s="86">
        <f t="shared" si="5"/>
        <v>0</v>
      </c>
      <c r="AD26" s="47"/>
      <c r="AE26" s="47"/>
      <c r="AF26" s="47"/>
      <c r="AG26" s="47"/>
      <c r="AH26" s="47"/>
      <c r="AI26" s="47"/>
      <c r="AJ26" s="47"/>
      <c r="AK26" s="97">
        <f t="shared" si="12"/>
        <v>0</v>
      </c>
      <c r="AL26" s="35"/>
      <c r="AM26" s="86">
        <f t="shared" si="6"/>
        <v>0</v>
      </c>
      <c r="AN26" s="47"/>
      <c r="AO26" s="47"/>
      <c r="AP26" s="47"/>
      <c r="AQ26" s="47"/>
      <c r="AR26" s="97">
        <f t="shared" si="13"/>
        <v>0</v>
      </c>
      <c r="AS26" s="18"/>
      <c r="AT26" s="86">
        <f t="shared" si="14"/>
        <v>0</v>
      </c>
      <c r="AU26" s="47"/>
      <c r="AV26" s="47"/>
      <c r="AW26" s="97">
        <f t="shared" si="15"/>
        <v>0</v>
      </c>
      <c r="AX26" s="18">
        <v>41051</v>
      </c>
      <c r="AY26" s="86">
        <f t="shared" si="7"/>
        <v>0</v>
      </c>
      <c r="AZ26" s="47"/>
      <c r="BA26" s="47"/>
      <c r="BB26" s="97">
        <f t="shared" si="19"/>
        <v>0</v>
      </c>
      <c r="BC26" s="102">
        <f t="shared" si="8"/>
        <v>0</v>
      </c>
      <c r="BD26" s="47"/>
      <c r="BE26" s="47"/>
      <c r="BF26" s="47"/>
      <c r="BG26" s="47"/>
      <c r="BH26" s="97">
        <f t="shared" si="16"/>
        <v>0</v>
      </c>
      <c r="BI26" s="102">
        <f t="shared" si="9"/>
        <v>0</v>
      </c>
      <c r="BJ26" s="47"/>
      <c r="BK26" s="47"/>
      <c r="BL26" s="97">
        <f t="shared" si="17"/>
        <v>0</v>
      </c>
      <c r="BM26" s="102">
        <f t="shared" si="10"/>
        <v>0</v>
      </c>
      <c r="BN26" s="47"/>
      <c r="BO26" s="47"/>
      <c r="BP26" s="94">
        <f t="shared" si="18"/>
        <v>0</v>
      </c>
      <c r="BQ26" s="110" t="s">
        <v>216</v>
      </c>
    </row>
    <row r="27" spans="1:69" x14ac:dyDescent="0.2">
      <c r="A27" s="18">
        <v>41052</v>
      </c>
      <c r="B27">
        <f t="shared" si="0"/>
        <v>0</v>
      </c>
      <c r="C27">
        <f t="shared" si="11"/>
        <v>0</v>
      </c>
      <c r="D27" s="102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4">
        <f t="shared" si="2"/>
        <v>0</v>
      </c>
      <c r="Q27" s="33"/>
      <c r="R27" s="94">
        <f t="shared" si="3"/>
        <v>0</v>
      </c>
      <c r="S27" s="47"/>
      <c r="T27" s="47"/>
      <c r="U27" s="47"/>
      <c r="V27" s="47"/>
      <c r="W27" s="47"/>
      <c r="X27" s="47"/>
      <c r="Y27" s="47"/>
      <c r="Z27" s="47"/>
      <c r="AA27" s="97">
        <f t="shared" si="4"/>
        <v>0</v>
      </c>
      <c r="AB27" s="18">
        <v>41052</v>
      </c>
      <c r="AC27" s="86">
        <f t="shared" si="5"/>
        <v>0</v>
      </c>
      <c r="AD27" s="47"/>
      <c r="AE27" s="47"/>
      <c r="AF27" s="47"/>
      <c r="AG27" s="47"/>
      <c r="AH27" s="47"/>
      <c r="AI27" s="47"/>
      <c r="AJ27" s="47"/>
      <c r="AK27" s="97">
        <f t="shared" si="12"/>
        <v>0</v>
      </c>
      <c r="AL27" s="35"/>
      <c r="AM27" s="86">
        <f t="shared" si="6"/>
        <v>0</v>
      </c>
      <c r="AN27" s="47"/>
      <c r="AO27" s="47"/>
      <c r="AP27" s="47"/>
      <c r="AQ27" s="47"/>
      <c r="AR27" s="97">
        <f t="shared" si="13"/>
        <v>0</v>
      </c>
      <c r="AS27" s="18"/>
      <c r="AT27" s="86">
        <f t="shared" si="14"/>
        <v>0</v>
      </c>
      <c r="AU27" s="47"/>
      <c r="AV27" s="47"/>
      <c r="AW27" s="97">
        <f t="shared" si="15"/>
        <v>0</v>
      </c>
      <c r="AX27" s="18">
        <v>41052</v>
      </c>
      <c r="AY27" s="86">
        <f t="shared" si="7"/>
        <v>0</v>
      </c>
      <c r="AZ27" s="47"/>
      <c r="BA27" s="47"/>
      <c r="BB27" s="97">
        <f t="shared" si="19"/>
        <v>0</v>
      </c>
      <c r="BC27" s="102">
        <f t="shared" si="8"/>
        <v>0</v>
      </c>
      <c r="BD27" s="47"/>
      <c r="BE27" s="47"/>
      <c r="BF27" s="47"/>
      <c r="BG27" s="47"/>
      <c r="BH27" s="97">
        <f t="shared" si="16"/>
        <v>0</v>
      </c>
      <c r="BI27" s="102">
        <f t="shared" si="9"/>
        <v>0</v>
      </c>
      <c r="BJ27" s="47"/>
      <c r="BK27" s="47"/>
      <c r="BL27" s="97">
        <f t="shared" si="17"/>
        <v>0</v>
      </c>
      <c r="BM27" s="102">
        <f t="shared" si="10"/>
        <v>0</v>
      </c>
      <c r="BN27" s="47"/>
      <c r="BO27" s="47"/>
      <c r="BP27" s="94">
        <f t="shared" si="18"/>
        <v>0</v>
      </c>
      <c r="BQ27" s="110" t="s">
        <v>216</v>
      </c>
    </row>
    <row r="28" spans="1:69" x14ac:dyDescent="0.2">
      <c r="A28" s="18">
        <v>41053</v>
      </c>
      <c r="B28">
        <f t="shared" si="0"/>
        <v>0</v>
      </c>
      <c r="C28">
        <f t="shared" si="11"/>
        <v>0</v>
      </c>
      <c r="D28" s="102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4">
        <f t="shared" si="2"/>
        <v>0</v>
      </c>
      <c r="Q28" s="33"/>
      <c r="R28" s="94">
        <f t="shared" si="3"/>
        <v>0</v>
      </c>
      <c r="S28" s="47"/>
      <c r="T28" s="47"/>
      <c r="U28" s="47"/>
      <c r="V28" s="47"/>
      <c r="W28" s="47"/>
      <c r="X28" s="47"/>
      <c r="Y28" s="47"/>
      <c r="Z28" s="47"/>
      <c r="AA28" s="97">
        <f t="shared" si="4"/>
        <v>0</v>
      </c>
      <c r="AB28" s="18">
        <v>41053</v>
      </c>
      <c r="AC28" s="86">
        <f t="shared" si="5"/>
        <v>0</v>
      </c>
      <c r="AD28" s="47"/>
      <c r="AE28" s="47"/>
      <c r="AF28" s="47"/>
      <c r="AG28" s="47"/>
      <c r="AH28" s="47"/>
      <c r="AI28" s="47"/>
      <c r="AJ28" s="47"/>
      <c r="AK28" s="97">
        <f t="shared" si="12"/>
        <v>0</v>
      </c>
      <c r="AL28" s="35"/>
      <c r="AM28" s="86">
        <f t="shared" si="6"/>
        <v>0</v>
      </c>
      <c r="AN28" s="47"/>
      <c r="AO28" s="47"/>
      <c r="AP28" s="47"/>
      <c r="AQ28" s="47"/>
      <c r="AR28" s="97">
        <f t="shared" si="13"/>
        <v>0</v>
      </c>
      <c r="AS28" s="18"/>
      <c r="AT28" s="86">
        <f t="shared" si="14"/>
        <v>0</v>
      </c>
      <c r="AU28" s="47"/>
      <c r="AV28" s="47"/>
      <c r="AW28" s="97">
        <f t="shared" si="15"/>
        <v>0</v>
      </c>
      <c r="AX28" s="18">
        <v>41053</v>
      </c>
      <c r="AY28" s="86">
        <f t="shared" si="7"/>
        <v>0</v>
      </c>
      <c r="AZ28" s="47"/>
      <c r="BA28" s="47"/>
      <c r="BB28" s="97">
        <f t="shared" si="19"/>
        <v>0</v>
      </c>
      <c r="BC28" s="102">
        <f t="shared" si="8"/>
        <v>0</v>
      </c>
      <c r="BD28" s="47"/>
      <c r="BE28" s="47"/>
      <c r="BF28" s="47"/>
      <c r="BG28" s="47"/>
      <c r="BH28" s="97">
        <f t="shared" si="16"/>
        <v>0</v>
      </c>
      <c r="BI28" s="102">
        <f t="shared" si="9"/>
        <v>0</v>
      </c>
      <c r="BJ28" s="47"/>
      <c r="BK28" s="47"/>
      <c r="BL28" s="97">
        <f t="shared" si="17"/>
        <v>0</v>
      </c>
      <c r="BM28" s="102">
        <f t="shared" si="10"/>
        <v>0</v>
      </c>
      <c r="BN28" s="47"/>
      <c r="BO28" s="47"/>
      <c r="BP28" s="94">
        <f t="shared" si="18"/>
        <v>0</v>
      </c>
      <c r="BQ28" s="110" t="s">
        <v>216</v>
      </c>
    </row>
    <row r="29" spans="1:69" x14ac:dyDescent="0.2">
      <c r="A29" s="18">
        <v>41054</v>
      </c>
      <c r="B29">
        <f t="shared" si="0"/>
        <v>0</v>
      </c>
      <c r="C29">
        <f t="shared" si="11"/>
        <v>0</v>
      </c>
      <c r="D29" s="102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4">
        <f t="shared" si="2"/>
        <v>0</v>
      </c>
      <c r="Q29" s="33"/>
      <c r="R29" s="94">
        <f t="shared" si="3"/>
        <v>0</v>
      </c>
      <c r="S29" s="47"/>
      <c r="T29" s="47"/>
      <c r="U29" s="47"/>
      <c r="V29" s="47"/>
      <c r="W29" s="47"/>
      <c r="X29" s="47"/>
      <c r="Y29" s="47"/>
      <c r="Z29" s="47"/>
      <c r="AA29" s="97">
        <f t="shared" si="4"/>
        <v>0</v>
      </c>
      <c r="AB29" s="18">
        <v>41054</v>
      </c>
      <c r="AC29" s="86">
        <f t="shared" si="5"/>
        <v>0</v>
      </c>
      <c r="AD29" s="47"/>
      <c r="AE29" s="47"/>
      <c r="AF29" s="47"/>
      <c r="AG29" s="47"/>
      <c r="AH29" s="47"/>
      <c r="AI29" s="47"/>
      <c r="AJ29" s="47"/>
      <c r="AK29" s="97">
        <f t="shared" si="12"/>
        <v>0</v>
      </c>
      <c r="AL29" s="35"/>
      <c r="AM29" s="86">
        <f t="shared" si="6"/>
        <v>0</v>
      </c>
      <c r="AN29" s="47"/>
      <c r="AO29" s="47"/>
      <c r="AP29" s="47"/>
      <c r="AQ29" s="47"/>
      <c r="AR29" s="97">
        <f t="shared" si="13"/>
        <v>0</v>
      </c>
      <c r="AS29" s="18"/>
      <c r="AT29" s="86">
        <f t="shared" si="14"/>
        <v>0</v>
      </c>
      <c r="AU29" s="47"/>
      <c r="AV29" s="47"/>
      <c r="AW29" s="97">
        <f t="shared" si="15"/>
        <v>0</v>
      </c>
      <c r="AX29" s="18">
        <v>41054</v>
      </c>
      <c r="AY29" s="86">
        <f t="shared" si="7"/>
        <v>0</v>
      </c>
      <c r="AZ29" s="47"/>
      <c r="BA29" s="47"/>
      <c r="BB29" s="97">
        <f t="shared" si="19"/>
        <v>0</v>
      </c>
      <c r="BC29" s="102">
        <f t="shared" si="8"/>
        <v>0</v>
      </c>
      <c r="BD29" s="47"/>
      <c r="BE29" s="47"/>
      <c r="BF29" s="47"/>
      <c r="BG29" s="47"/>
      <c r="BH29" s="97">
        <f t="shared" si="16"/>
        <v>0</v>
      </c>
      <c r="BI29" s="102">
        <f t="shared" si="9"/>
        <v>0</v>
      </c>
      <c r="BJ29" s="47"/>
      <c r="BK29" s="47"/>
      <c r="BL29" s="97">
        <f t="shared" si="17"/>
        <v>0</v>
      </c>
      <c r="BM29" s="102">
        <f t="shared" si="10"/>
        <v>0</v>
      </c>
      <c r="BN29" s="47"/>
      <c r="BO29" s="47"/>
      <c r="BP29" s="94">
        <f t="shared" si="18"/>
        <v>0</v>
      </c>
      <c r="BQ29" s="110" t="s">
        <v>216</v>
      </c>
    </row>
    <row r="30" spans="1:69" x14ac:dyDescent="0.2">
      <c r="A30" s="18">
        <v>41055</v>
      </c>
      <c r="B30">
        <f t="shared" si="0"/>
        <v>0</v>
      </c>
      <c r="C30">
        <f t="shared" si="11"/>
        <v>0</v>
      </c>
      <c r="D30" s="102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4">
        <f t="shared" si="2"/>
        <v>0</v>
      </c>
      <c r="Q30" s="33"/>
      <c r="R30" s="94">
        <f t="shared" si="3"/>
        <v>0</v>
      </c>
      <c r="S30" s="47"/>
      <c r="T30" s="47"/>
      <c r="U30" s="47"/>
      <c r="V30" s="47"/>
      <c r="W30" s="47"/>
      <c r="X30" s="47"/>
      <c r="Y30" s="47"/>
      <c r="Z30" s="47"/>
      <c r="AA30" s="97">
        <f t="shared" si="4"/>
        <v>0</v>
      </c>
      <c r="AB30" s="18">
        <v>41055</v>
      </c>
      <c r="AC30" s="86">
        <f t="shared" si="5"/>
        <v>0</v>
      </c>
      <c r="AD30" s="47"/>
      <c r="AE30" s="47"/>
      <c r="AF30" s="47"/>
      <c r="AG30" s="47"/>
      <c r="AH30" s="47"/>
      <c r="AI30" s="47"/>
      <c r="AJ30" s="47"/>
      <c r="AK30" s="97">
        <f t="shared" si="12"/>
        <v>0</v>
      </c>
      <c r="AL30" s="35"/>
      <c r="AM30" s="86">
        <f t="shared" si="6"/>
        <v>0</v>
      </c>
      <c r="AN30" s="47"/>
      <c r="AO30" s="47"/>
      <c r="AP30" s="47"/>
      <c r="AQ30" s="47"/>
      <c r="AR30" s="97">
        <f t="shared" si="13"/>
        <v>0</v>
      </c>
      <c r="AS30" s="18"/>
      <c r="AT30" s="86">
        <f t="shared" si="14"/>
        <v>0</v>
      </c>
      <c r="AU30" s="47"/>
      <c r="AV30" s="47"/>
      <c r="AW30" s="97">
        <f t="shared" si="15"/>
        <v>0</v>
      </c>
      <c r="AX30" s="18">
        <v>41055</v>
      </c>
      <c r="AY30" s="86">
        <f t="shared" si="7"/>
        <v>0</v>
      </c>
      <c r="AZ30" s="47"/>
      <c r="BA30" s="47"/>
      <c r="BB30" s="97">
        <f t="shared" si="19"/>
        <v>0</v>
      </c>
      <c r="BC30" s="102">
        <f t="shared" si="8"/>
        <v>0</v>
      </c>
      <c r="BD30" s="47"/>
      <c r="BE30" s="47"/>
      <c r="BF30" s="47"/>
      <c r="BG30" s="47"/>
      <c r="BH30" s="97">
        <f t="shared" si="16"/>
        <v>0</v>
      </c>
      <c r="BI30" s="102">
        <f t="shared" si="9"/>
        <v>0</v>
      </c>
      <c r="BJ30" s="47"/>
      <c r="BK30" s="47"/>
      <c r="BL30" s="97">
        <f t="shared" si="17"/>
        <v>0</v>
      </c>
      <c r="BM30" s="102">
        <f t="shared" si="10"/>
        <v>0</v>
      </c>
      <c r="BN30" s="47"/>
      <c r="BO30" s="47"/>
      <c r="BP30" s="94">
        <f t="shared" si="18"/>
        <v>0</v>
      </c>
      <c r="BQ30" s="110" t="s">
        <v>216</v>
      </c>
    </row>
    <row r="31" spans="1:69" x14ac:dyDescent="0.2">
      <c r="A31" s="18">
        <v>41056</v>
      </c>
      <c r="B31">
        <f t="shared" si="0"/>
        <v>0</v>
      </c>
      <c r="C31">
        <f t="shared" si="11"/>
        <v>0</v>
      </c>
      <c r="D31" s="102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4">
        <f t="shared" si="2"/>
        <v>0</v>
      </c>
      <c r="Q31" s="33"/>
      <c r="R31" s="94">
        <f t="shared" si="3"/>
        <v>0</v>
      </c>
      <c r="S31" s="47"/>
      <c r="T31" s="47"/>
      <c r="U31" s="47"/>
      <c r="V31" s="47"/>
      <c r="W31" s="47"/>
      <c r="X31" s="47"/>
      <c r="Y31" s="47"/>
      <c r="Z31" s="47"/>
      <c r="AA31" s="97">
        <f t="shared" si="4"/>
        <v>0</v>
      </c>
      <c r="AB31" s="18">
        <v>41056</v>
      </c>
      <c r="AC31" s="86">
        <f t="shared" si="5"/>
        <v>0</v>
      </c>
      <c r="AD31" s="47"/>
      <c r="AE31" s="47"/>
      <c r="AF31" s="47"/>
      <c r="AG31" s="47"/>
      <c r="AH31" s="47"/>
      <c r="AI31" s="47"/>
      <c r="AJ31" s="47"/>
      <c r="AK31" s="97">
        <f t="shared" si="12"/>
        <v>0</v>
      </c>
      <c r="AL31" s="35"/>
      <c r="AM31" s="86">
        <f t="shared" si="6"/>
        <v>0</v>
      </c>
      <c r="AN31" s="47"/>
      <c r="AO31" s="47"/>
      <c r="AP31" s="47"/>
      <c r="AQ31" s="47"/>
      <c r="AR31" s="97">
        <f t="shared" si="13"/>
        <v>0</v>
      </c>
      <c r="AS31" s="18"/>
      <c r="AT31" s="86">
        <f t="shared" si="14"/>
        <v>0</v>
      </c>
      <c r="AU31" s="47"/>
      <c r="AV31" s="47"/>
      <c r="AW31" s="97">
        <f t="shared" si="15"/>
        <v>0</v>
      </c>
      <c r="AX31" s="18">
        <v>41056</v>
      </c>
      <c r="AY31" s="86">
        <f t="shared" si="7"/>
        <v>0</v>
      </c>
      <c r="AZ31" s="47"/>
      <c r="BA31" s="47"/>
      <c r="BB31" s="97">
        <f t="shared" si="19"/>
        <v>0</v>
      </c>
      <c r="BC31" s="102">
        <f t="shared" si="8"/>
        <v>0</v>
      </c>
      <c r="BD31" s="47"/>
      <c r="BE31" s="47"/>
      <c r="BF31" s="47"/>
      <c r="BG31" s="47"/>
      <c r="BH31" s="97">
        <f t="shared" si="16"/>
        <v>0</v>
      </c>
      <c r="BI31" s="102">
        <f t="shared" si="9"/>
        <v>0</v>
      </c>
      <c r="BJ31" s="47"/>
      <c r="BK31" s="47"/>
      <c r="BL31" s="97">
        <f t="shared" si="17"/>
        <v>0</v>
      </c>
      <c r="BM31" s="102">
        <f t="shared" si="10"/>
        <v>0</v>
      </c>
      <c r="BN31" s="47"/>
      <c r="BO31" s="47"/>
      <c r="BP31" s="94">
        <f t="shared" si="18"/>
        <v>0</v>
      </c>
      <c r="BQ31" s="110" t="s">
        <v>216</v>
      </c>
    </row>
    <row r="32" spans="1:69" x14ac:dyDescent="0.2">
      <c r="A32" s="18">
        <v>41057</v>
      </c>
      <c r="B32">
        <f t="shared" si="0"/>
        <v>0</v>
      </c>
      <c r="C32">
        <f t="shared" si="11"/>
        <v>0</v>
      </c>
      <c r="D32" s="102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4">
        <f t="shared" si="2"/>
        <v>0</v>
      </c>
      <c r="Q32" s="33"/>
      <c r="R32" s="94">
        <f t="shared" si="3"/>
        <v>0</v>
      </c>
      <c r="S32" s="47"/>
      <c r="T32" s="47"/>
      <c r="U32" s="47"/>
      <c r="V32" s="47"/>
      <c r="W32" s="47"/>
      <c r="X32" s="47"/>
      <c r="Y32" s="47"/>
      <c r="Z32" s="47"/>
      <c r="AA32" s="97">
        <f t="shared" si="4"/>
        <v>0</v>
      </c>
      <c r="AB32" s="18">
        <v>41057</v>
      </c>
      <c r="AC32" s="86">
        <f t="shared" si="5"/>
        <v>0</v>
      </c>
      <c r="AD32" s="47"/>
      <c r="AE32" s="47"/>
      <c r="AF32" s="47"/>
      <c r="AG32" s="47"/>
      <c r="AH32" s="47"/>
      <c r="AI32" s="47"/>
      <c r="AJ32" s="47"/>
      <c r="AK32" s="97">
        <f t="shared" si="12"/>
        <v>0</v>
      </c>
      <c r="AL32" s="35"/>
      <c r="AM32" s="86">
        <f t="shared" si="6"/>
        <v>0</v>
      </c>
      <c r="AN32" s="47"/>
      <c r="AO32" s="47"/>
      <c r="AP32" s="47"/>
      <c r="AQ32" s="47"/>
      <c r="AR32" s="97">
        <f t="shared" si="13"/>
        <v>0</v>
      </c>
      <c r="AS32" s="18"/>
      <c r="AT32" s="86">
        <f t="shared" si="14"/>
        <v>0</v>
      </c>
      <c r="AU32" s="47"/>
      <c r="AV32" s="47"/>
      <c r="AW32" s="97">
        <f t="shared" si="15"/>
        <v>0</v>
      </c>
      <c r="AX32" s="18">
        <v>41057</v>
      </c>
      <c r="AY32" s="86">
        <f t="shared" si="7"/>
        <v>0</v>
      </c>
      <c r="AZ32" s="47"/>
      <c r="BA32" s="47"/>
      <c r="BB32" s="97">
        <f t="shared" si="19"/>
        <v>0</v>
      </c>
      <c r="BC32" s="102">
        <f t="shared" si="8"/>
        <v>0</v>
      </c>
      <c r="BD32" s="47"/>
      <c r="BE32" s="47"/>
      <c r="BF32" s="47"/>
      <c r="BG32" s="47"/>
      <c r="BH32" s="97">
        <f t="shared" si="16"/>
        <v>0</v>
      </c>
      <c r="BI32" s="102">
        <f t="shared" si="9"/>
        <v>0</v>
      </c>
      <c r="BJ32" s="47"/>
      <c r="BK32" s="47"/>
      <c r="BL32" s="97">
        <f t="shared" si="17"/>
        <v>0</v>
      </c>
      <c r="BM32" s="102">
        <f t="shared" si="10"/>
        <v>0</v>
      </c>
      <c r="BN32" s="47"/>
      <c r="BO32" s="47"/>
      <c r="BP32" s="94">
        <f t="shared" si="18"/>
        <v>0</v>
      </c>
      <c r="BQ32" s="110" t="s">
        <v>216</v>
      </c>
    </row>
    <row r="33" spans="1:69" x14ac:dyDescent="0.2">
      <c r="A33" s="18">
        <v>41058</v>
      </c>
      <c r="B33">
        <f t="shared" si="0"/>
        <v>0</v>
      </c>
      <c r="C33">
        <f t="shared" si="11"/>
        <v>0</v>
      </c>
      <c r="D33" s="102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4">
        <f t="shared" si="2"/>
        <v>0</v>
      </c>
      <c r="Q33" s="33"/>
      <c r="R33" s="94">
        <f t="shared" si="3"/>
        <v>0</v>
      </c>
      <c r="S33" s="47"/>
      <c r="T33" s="47"/>
      <c r="U33" s="47"/>
      <c r="V33" s="47"/>
      <c r="W33" s="47"/>
      <c r="X33" s="47"/>
      <c r="Y33" s="47"/>
      <c r="Z33" s="47"/>
      <c r="AA33" s="97">
        <f t="shared" si="4"/>
        <v>0</v>
      </c>
      <c r="AB33" s="18">
        <v>41058</v>
      </c>
      <c r="AC33" s="86">
        <f t="shared" si="5"/>
        <v>0</v>
      </c>
      <c r="AD33" s="47"/>
      <c r="AE33" s="47"/>
      <c r="AF33" s="47"/>
      <c r="AG33" s="47"/>
      <c r="AH33" s="47"/>
      <c r="AI33" s="47"/>
      <c r="AJ33" s="47"/>
      <c r="AK33" s="97">
        <f t="shared" si="12"/>
        <v>0</v>
      </c>
      <c r="AL33" s="35"/>
      <c r="AM33" s="86">
        <f t="shared" si="6"/>
        <v>0</v>
      </c>
      <c r="AN33" s="47"/>
      <c r="AO33" s="47"/>
      <c r="AP33" s="47"/>
      <c r="AQ33" s="47"/>
      <c r="AR33" s="97">
        <f t="shared" si="13"/>
        <v>0</v>
      </c>
      <c r="AS33" s="18"/>
      <c r="AT33" s="86">
        <f t="shared" si="14"/>
        <v>0</v>
      </c>
      <c r="AU33" s="47"/>
      <c r="AV33" s="47"/>
      <c r="AW33" s="97">
        <f t="shared" si="15"/>
        <v>0</v>
      </c>
      <c r="AX33" s="18">
        <v>41058</v>
      </c>
      <c r="AY33" s="86">
        <f t="shared" si="7"/>
        <v>0</v>
      </c>
      <c r="AZ33" s="47"/>
      <c r="BA33" s="47"/>
      <c r="BB33" s="97">
        <f t="shared" si="19"/>
        <v>0</v>
      </c>
      <c r="BC33" s="102">
        <f t="shared" si="8"/>
        <v>0</v>
      </c>
      <c r="BD33" s="47"/>
      <c r="BE33" s="47"/>
      <c r="BF33" s="47"/>
      <c r="BG33" s="47"/>
      <c r="BH33" s="97">
        <f t="shared" si="16"/>
        <v>0</v>
      </c>
      <c r="BI33" s="102">
        <f t="shared" si="9"/>
        <v>0</v>
      </c>
      <c r="BJ33" s="47"/>
      <c r="BK33" s="47"/>
      <c r="BL33" s="97">
        <f t="shared" si="17"/>
        <v>0</v>
      </c>
      <c r="BM33" s="102">
        <f t="shared" si="10"/>
        <v>0</v>
      </c>
      <c r="BN33" s="47"/>
      <c r="BO33" s="47"/>
      <c r="BP33" s="94">
        <f t="shared" si="18"/>
        <v>0</v>
      </c>
      <c r="BQ33" s="110" t="s">
        <v>218</v>
      </c>
    </row>
    <row r="34" spans="1:69" x14ac:dyDescent="0.2">
      <c r="A34" s="18">
        <v>41059</v>
      </c>
      <c r="B34">
        <f t="shared" si="0"/>
        <v>0</v>
      </c>
      <c r="C34">
        <f t="shared" si="11"/>
        <v>0</v>
      </c>
      <c r="D34" s="102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4">
        <f t="shared" si="2"/>
        <v>0</v>
      </c>
      <c r="Q34" s="33"/>
      <c r="R34" s="95">
        <f t="shared" si="3"/>
        <v>0</v>
      </c>
      <c r="S34" s="47"/>
      <c r="T34" s="47"/>
      <c r="U34" s="47"/>
      <c r="V34" s="47"/>
      <c r="W34" s="47"/>
      <c r="X34" s="47"/>
      <c r="Y34" s="47"/>
      <c r="Z34" s="47"/>
      <c r="AA34" s="98">
        <f t="shared" si="4"/>
        <v>0</v>
      </c>
      <c r="AB34" s="18">
        <v>41059</v>
      </c>
      <c r="AC34" s="86">
        <f t="shared" si="5"/>
        <v>0</v>
      </c>
      <c r="AD34" s="47"/>
      <c r="AE34" s="47"/>
      <c r="AF34" s="47"/>
      <c r="AG34" s="47"/>
      <c r="AH34" s="47"/>
      <c r="AI34" s="47"/>
      <c r="AJ34" s="47"/>
      <c r="AK34" s="97">
        <f t="shared" si="12"/>
        <v>0</v>
      </c>
      <c r="AL34" s="36"/>
      <c r="AM34" s="86">
        <f t="shared" si="6"/>
        <v>0</v>
      </c>
      <c r="AN34" s="47"/>
      <c r="AO34" s="47"/>
      <c r="AP34" s="47"/>
      <c r="AQ34" s="47"/>
      <c r="AR34" s="97">
        <f t="shared" si="13"/>
        <v>0</v>
      </c>
      <c r="AS34" s="18"/>
      <c r="AT34" s="86">
        <f t="shared" si="14"/>
        <v>0</v>
      </c>
      <c r="AU34" s="47"/>
      <c r="AV34" s="47"/>
      <c r="AW34" s="97">
        <f t="shared" si="15"/>
        <v>0</v>
      </c>
      <c r="AX34" s="18">
        <v>41059</v>
      </c>
      <c r="AY34" s="86">
        <f t="shared" si="7"/>
        <v>0</v>
      </c>
      <c r="AZ34" s="47"/>
      <c r="BA34" s="47"/>
      <c r="BB34" s="97">
        <f t="shared" si="19"/>
        <v>0</v>
      </c>
      <c r="BC34" s="102">
        <f t="shared" si="8"/>
        <v>0</v>
      </c>
      <c r="BD34" s="47"/>
      <c r="BE34" s="47"/>
      <c r="BF34" s="47"/>
      <c r="BG34" s="47"/>
      <c r="BH34" s="97">
        <f t="shared" si="16"/>
        <v>0</v>
      </c>
      <c r="BI34" s="102">
        <f t="shared" si="9"/>
        <v>0</v>
      </c>
      <c r="BJ34" s="47"/>
      <c r="BK34" s="47"/>
      <c r="BL34" s="97">
        <f t="shared" si="17"/>
        <v>0</v>
      </c>
      <c r="BM34" s="102">
        <f t="shared" si="10"/>
        <v>0</v>
      </c>
      <c r="BN34" s="47"/>
      <c r="BO34" s="47"/>
      <c r="BP34" s="94">
        <f t="shared" si="18"/>
        <v>0</v>
      </c>
      <c r="BQ34" s="110"/>
    </row>
    <row r="35" spans="1:69" x14ac:dyDescent="0.2">
      <c r="A35" s="18">
        <v>41060</v>
      </c>
      <c r="B35">
        <f t="shared" si="0"/>
        <v>0</v>
      </c>
      <c r="C35">
        <f t="shared" si="11"/>
        <v>0</v>
      </c>
      <c r="D35" s="102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4">
        <f t="shared" si="2"/>
        <v>0</v>
      </c>
      <c r="Q35" s="33"/>
      <c r="R35" s="95">
        <f t="shared" si="3"/>
        <v>0</v>
      </c>
      <c r="S35" s="47"/>
      <c r="T35" s="47"/>
      <c r="U35" s="47"/>
      <c r="V35" s="47"/>
      <c r="W35" s="47"/>
      <c r="X35" s="47"/>
      <c r="Y35" s="47"/>
      <c r="Z35" s="47"/>
      <c r="AA35" s="98">
        <f t="shared" si="4"/>
        <v>0</v>
      </c>
      <c r="AB35" s="18">
        <v>41060</v>
      </c>
      <c r="AC35" s="86">
        <f t="shared" si="5"/>
        <v>0</v>
      </c>
      <c r="AD35" s="47"/>
      <c r="AE35" s="47"/>
      <c r="AF35" s="47"/>
      <c r="AG35" s="47"/>
      <c r="AH35" s="47"/>
      <c r="AI35" s="47"/>
      <c r="AJ35" s="47"/>
      <c r="AK35" s="97">
        <f t="shared" si="12"/>
        <v>0</v>
      </c>
      <c r="AL35" s="33"/>
      <c r="AM35" s="86">
        <f t="shared" si="6"/>
        <v>0</v>
      </c>
      <c r="AN35" s="47"/>
      <c r="AO35" s="47"/>
      <c r="AP35" s="47"/>
      <c r="AQ35" s="47"/>
      <c r="AR35" s="97">
        <f t="shared" si="13"/>
        <v>0</v>
      </c>
      <c r="AS35" s="18"/>
      <c r="AT35" s="86">
        <f t="shared" si="14"/>
        <v>0</v>
      </c>
      <c r="AU35" s="47"/>
      <c r="AV35" s="47"/>
      <c r="AW35" s="97">
        <f t="shared" si="15"/>
        <v>0</v>
      </c>
      <c r="AX35" s="18">
        <v>41060</v>
      </c>
      <c r="AY35" s="86">
        <f t="shared" si="7"/>
        <v>0</v>
      </c>
      <c r="AZ35" s="47"/>
      <c r="BA35" s="47"/>
      <c r="BB35" s="97">
        <f t="shared" si="19"/>
        <v>0</v>
      </c>
      <c r="BC35" s="102">
        <f t="shared" si="8"/>
        <v>0</v>
      </c>
      <c r="BD35" s="47"/>
      <c r="BE35" s="47"/>
      <c r="BF35" s="47"/>
      <c r="BG35" s="47"/>
      <c r="BH35" s="97">
        <f t="shared" si="16"/>
        <v>0</v>
      </c>
      <c r="BI35" s="102">
        <f t="shared" si="9"/>
        <v>0</v>
      </c>
      <c r="BJ35" s="47"/>
      <c r="BK35" s="47"/>
      <c r="BL35" s="97">
        <f t="shared" si="17"/>
        <v>0</v>
      </c>
      <c r="BM35" s="102">
        <f t="shared" si="10"/>
        <v>0</v>
      </c>
      <c r="BN35" s="47"/>
      <c r="BO35" s="47"/>
      <c r="BP35" s="94">
        <f t="shared" si="18"/>
        <v>0</v>
      </c>
      <c r="BQ35" s="109"/>
    </row>
    <row r="36" spans="1:69" s="30" customFormat="1" x14ac:dyDescent="0.2">
      <c r="A36" s="28" t="s">
        <v>56</v>
      </c>
      <c r="B36" s="29"/>
      <c r="C36" s="29"/>
      <c r="D36" s="37">
        <f t="shared" ref="D36:O36" si="20">SUM(D5:D35)</f>
        <v>0</v>
      </c>
      <c r="E36" s="37">
        <f t="shared" si="20"/>
        <v>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29">
        <f>SUM(P35)</f>
        <v>0</v>
      </c>
      <c r="Q36" s="29"/>
      <c r="R36" s="37">
        <f t="shared" ref="R36:Z36" si="21">SUM(R5:R35)</f>
        <v>0</v>
      </c>
      <c r="S36" s="37">
        <f t="shared" si="21"/>
        <v>0</v>
      </c>
      <c r="T36" s="37">
        <f>SUM(T5:T35)</f>
        <v>0</v>
      </c>
      <c r="U36" s="37">
        <f t="shared" si="21"/>
        <v>0</v>
      </c>
      <c r="V36" s="37">
        <f t="shared" si="21"/>
        <v>0</v>
      </c>
      <c r="W36" s="37">
        <f>SUM(W5:W35)</f>
        <v>0</v>
      </c>
      <c r="X36" s="37">
        <f t="shared" si="21"/>
        <v>0</v>
      </c>
      <c r="Y36" s="37">
        <f t="shared" si="21"/>
        <v>0</v>
      </c>
      <c r="Z36" s="37">
        <f t="shared" si="21"/>
        <v>0</v>
      </c>
      <c r="AA36" s="37">
        <f>SUM(AA35)</f>
        <v>0</v>
      </c>
      <c r="AB36" s="37"/>
      <c r="AC36" s="37">
        <f>SUM(AC5:AC34)</f>
        <v>0</v>
      </c>
      <c r="AD36" s="37">
        <f t="shared" ref="AD36:AJ36" si="22">SUM(AD5:AD35)</f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 t="shared" si="22"/>
        <v>0</v>
      </c>
      <c r="AJ36" s="37">
        <f t="shared" si="22"/>
        <v>0</v>
      </c>
      <c r="AK36" s="37">
        <f>SUM(AK35)</f>
        <v>0</v>
      </c>
      <c r="AL36" s="37"/>
      <c r="AM36" s="37">
        <f>SUM(AM5:AM34)</f>
        <v>0</v>
      </c>
      <c r="AN36" s="37">
        <f>SUM(AN5:AN35)</f>
        <v>0</v>
      </c>
      <c r="AO36" s="37">
        <f>SUM(AO5:AO35)</f>
        <v>0</v>
      </c>
      <c r="AP36" s="37">
        <f>SUM(AP5:AP35)</f>
        <v>0</v>
      </c>
      <c r="AQ36" s="37">
        <f>SUM(AQ5:AQ35)</f>
        <v>0</v>
      </c>
      <c r="AR36" s="37">
        <f>SUM(AR35)</f>
        <v>0</v>
      </c>
      <c r="AS36" s="29"/>
      <c r="AT36" s="37">
        <f>SUM(AT5:AT34)</f>
        <v>0</v>
      </c>
      <c r="AU36" s="37">
        <f>SUM(AU5:AU35)</f>
        <v>0</v>
      </c>
      <c r="AV36" s="37">
        <f>SUM(AV5:AV35)</f>
        <v>0</v>
      </c>
      <c r="AW36" s="37">
        <f>SUM(AW35)</f>
        <v>0</v>
      </c>
      <c r="AX36" s="29"/>
      <c r="AY36" s="37">
        <f>SUM(AY5:AY34)</f>
        <v>0</v>
      </c>
      <c r="AZ36" s="37">
        <f>SUM(AZ5:AZ35)</f>
        <v>0</v>
      </c>
      <c r="BA36" s="37">
        <f>SUM(BA5:BA35)</f>
        <v>0</v>
      </c>
      <c r="BB36" s="37">
        <f>SUM(BB35)</f>
        <v>0</v>
      </c>
      <c r="BC36" s="37">
        <f>SUM(BC5:BC34)</f>
        <v>0</v>
      </c>
      <c r="BD36" s="37">
        <f>SUM(BD5:BD35)</f>
        <v>0</v>
      </c>
      <c r="BE36" s="37">
        <f>SUM(BE5:BE35)</f>
        <v>0</v>
      </c>
      <c r="BF36" s="37">
        <f>SUM(BF5:BF35)</f>
        <v>0</v>
      </c>
      <c r="BG36" s="37">
        <f>SUM(BG5:BG35)</f>
        <v>0</v>
      </c>
      <c r="BH36" s="37">
        <f>SUM(BH35)</f>
        <v>0</v>
      </c>
      <c r="BI36" s="37">
        <f>SUM(BI5:BI34)</f>
        <v>0</v>
      </c>
      <c r="BJ36" s="37">
        <f>SUM(BJ5:BJ35)</f>
        <v>0</v>
      </c>
      <c r="BK36" s="37">
        <f>SUM(BK5:BK34)</f>
        <v>0</v>
      </c>
      <c r="BL36" s="37">
        <f>SUM(BL35)</f>
        <v>0</v>
      </c>
      <c r="BM36" s="37">
        <f>SUM(BM5:BM34)</f>
        <v>0</v>
      </c>
      <c r="BN36" s="37">
        <f>SUM(BN5:BN35)</f>
        <v>0</v>
      </c>
      <c r="BO36" s="37">
        <f>SUM(BO5:BO34)</f>
        <v>0</v>
      </c>
      <c r="BP36" s="37">
        <f>SUM(BP35)</f>
        <v>0</v>
      </c>
      <c r="BQ36" s="29"/>
    </row>
    <row r="37" spans="1:69" x14ac:dyDescent="0.2">
      <c r="A37" s="18"/>
      <c r="AS37"/>
      <c r="AX37"/>
      <c r="BG37" s="125"/>
    </row>
    <row r="38" spans="1:69" x14ac:dyDescent="0.2">
      <c r="A38" s="18"/>
      <c r="AS38"/>
      <c r="AX38"/>
    </row>
    <row r="39" spans="1:69" x14ac:dyDescent="0.2">
      <c r="A39" s="18"/>
      <c r="AS39"/>
      <c r="AX39"/>
    </row>
    <row r="40" spans="1:69" x14ac:dyDescent="0.2">
      <c r="A40" s="18"/>
      <c r="AS40"/>
      <c r="AX40"/>
    </row>
    <row r="41" spans="1:69" x14ac:dyDescent="0.2">
      <c r="A41" s="18"/>
      <c r="AS41"/>
      <c r="AX41"/>
    </row>
    <row r="42" spans="1:69" x14ac:dyDescent="0.2">
      <c r="AS42"/>
      <c r="AX42"/>
    </row>
    <row r="43" spans="1:69" x14ac:dyDescent="0.2">
      <c r="AS43"/>
      <c r="AX43"/>
    </row>
    <row r="44" spans="1:69" x14ac:dyDescent="0.2">
      <c r="AS44"/>
      <c r="AX44"/>
    </row>
    <row r="45" spans="1:69" x14ac:dyDescent="0.2">
      <c r="AS45"/>
      <c r="AX45"/>
    </row>
    <row r="46" spans="1:69" x14ac:dyDescent="0.2">
      <c r="AS46"/>
      <c r="AX46"/>
    </row>
    <row r="47" spans="1:69" x14ac:dyDescent="0.2">
      <c r="AS47"/>
      <c r="AX47"/>
    </row>
    <row r="48" spans="1:69" x14ac:dyDescent="0.2">
      <c r="AS48"/>
      <c r="AX48"/>
    </row>
  </sheetData>
  <sheetProtection selectLockedCells="1"/>
  <mergeCells count="14">
    <mergeCell ref="U4:W4"/>
    <mergeCell ref="D2:P2"/>
    <mergeCell ref="R2:AA2"/>
    <mergeCell ref="AC2:AK2"/>
    <mergeCell ref="S4:T4"/>
    <mergeCell ref="BM2:BP2"/>
    <mergeCell ref="AD4:AE4"/>
    <mergeCell ref="AH4:AI4"/>
    <mergeCell ref="AO4:AP4"/>
    <mergeCell ref="AT2:AW2"/>
    <mergeCell ref="AY2:BB2"/>
    <mergeCell ref="BC2:BH2"/>
    <mergeCell ref="BI2:BL2"/>
    <mergeCell ref="AM2:AR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topLeftCell="AR1" zoomScale="75" workbookViewId="0">
      <selection activeCell="BM20" sqref="BM20"/>
    </sheetView>
  </sheetViews>
  <sheetFormatPr defaultRowHeight="12.75" x14ac:dyDescent="0.2"/>
  <cols>
    <col min="1" max="1" width="8.85546875" customWidth="1"/>
    <col min="2" max="2" width="5.42578125" customWidth="1"/>
    <col min="3" max="3" width="5.570312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2851562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5.42578125" customWidth="1"/>
    <col min="44" max="44" width="9" style="3" customWidth="1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710937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63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7" x14ac:dyDescent="0.2">
      <c r="A5" s="18">
        <v>40695</v>
      </c>
      <c r="B5">
        <f t="shared" ref="B5:B34" si="0">SUM(D5+Q5+AA5+AL5+AS5+AW5+BA5+BG5+BK5)</f>
        <v>0</v>
      </c>
      <c r="C5">
        <f>SUM(B5)</f>
        <v>0</v>
      </c>
      <c r="D5" s="85">
        <f>SUM(E5:O5)</f>
        <v>0</v>
      </c>
      <c r="E5" s="44"/>
      <c r="F5" s="47"/>
      <c r="G5" s="47"/>
      <c r="H5" s="47"/>
      <c r="I5" s="47"/>
      <c r="J5" s="47"/>
      <c r="K5" s="47"/>
      <c r="L5" s="47"/>
      <c r="M5" s="47"/>
      <c r="N5" s="47"/>
      <c r="O5" s="45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40695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40695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SUM(AX5:AY5)</f>
        <v>0</v>
      </c>
      <c r="BA5" s="102">
        <f>SUM(BB5:BD5)</f>
        <v>0</v>
      </c>
      <c r="BB5" s="47"/>
      <c r="BC5" s="47"/>
      <c r="BD5" s="47"/>
      <c r="BE5" s="47"/>
      <c r="BF5" s="97">
        <f>SUM(BB5:BE5)</f>
        <v>0</v>
      </c>
      <c r="BG5" s="102">
        <f>SUM(BH5:BI5)</f>
        <v>0</v>
      </c>
      <c r="BH5" s="47"/>
      <c r="BI5" s="47"/>
      <c r="BJ5" s="97">
        <f>SUM(BH5:BI5)</f>
        <v>0</v>
      </c>
      <c r="BK5" s="102">
        <f>SUM(BL5:BM5)</f>
        <v>0</v>
      </c>
      <c r="BL5" s="47"/>
      <c r="BM5" s="47"/>
      <c r="BN5" s="93">
        <f>SUM(BL5:BM5)</f>
        <v>0</v>
      </c>
      <c r="BO5" s="104"/>
    </row>
    <row r="6" spans="1:67" ht="15" customHeight="1" x14ac:dyDescent="0.2">
      <c r="A6" s="18">
        <v>40696</v>
      </c>
      <c r="B6">
        <f t="shared" si="0"/>
        <v>0</v>
      </c>
      <c r="C6">
        <f>SUM(C5+B6)</f>
        <v>0</v>
      </c>
      <c r="D6" s="86">
        <f t="shared" ref="D6:D34" si="1">SUM(E6:O6)</f>
        <v>0</v>
      </c>
      <c r="E6" s="44"/>
      <c r="F6" s="47"/>
      <c r="G6" s="47"/>
      <c r="H6" s="47"/>
      <c r="I6" s="47"/>
      <c r="J6" s="47"/>
      <c r="K6" s="47"/>
      <c r="L6" s="47"/>
      <c r="M6" s="47"/>
      <c r="N6" s="47"/>
      <c r="O6" s="45"/>
      <c r="P6" s="90">
        <f t="shared" ref="P6:P34" si="2">SUM(P5+D6)</f>
        <v>0</v>
      </c>
      <c r="Q6" s="94">
        <f t="shared" ref="Q6:Q34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4" si="4">SUM(Z5+Q6)</f>
        <v>0</v>
      </c>
      <c r="AA6" s="86">
        <f t="shared" ref="AA6:AA34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40696</v>
      </c>
      <c r="AL6" s="86">
        <f t="shared" ref="AL6:AL34" si="6">SUM(AM6:AP6)</f>
        <v>0</v>
      </c>
      <c r="AM6" s="47"/>
      <c r="AN6" s="47"/>
      <c r="AO6" s="47"/>
      <c r="AP6" s="47"/>
      <c r="AQ6" s="97">
        <f>SUM(AQ5+AL6)</f>
        <v>0</v>
      </c>
      <c r="AR6" s="18">
        <v>40696</v>
      </c>
      <c r="AS6" s="86">
        <f t="shared" ref="AS6:AS34" si="7">SUM(AT6:AU6)</f>
        <v>0</v>
      </c>
      <c r="AT6" s="47"/>
      <c r="AU6" s="47"/>
      <c r="AV6" s="97">
        <f>SUM(AS6+AV5)</f>
        <v>0</v>
      </c>
      <c r="AW6" s="86">
        <f>SUM(AX6:AY6)</f>
        <v>0</v>
      </c>
      <c r="AX6" s="47"/>
      <c r="AY6" s="47"/>
      <c r="AZ6" s="97">
        <f>SUM(AW6+AZ5)</f>
        <v>0</v>
      </c>
      <c r="BA6" s="102">
        <f t="shared" ref="BA6:BA34" si="8">SUM(BB6:BD6)</f>
        <v>0</v>
      </c>
      <c r="BB6" s="47"/>
      <c r="BC6" s="47"/>
      <c r="BD6" s="47"/>
      <c r="BE6" s="47"/>
      <c r="BF6" s="97">
        <f>SUM(BA6+BF5)</f>
        <v>0</v>
      </c>
      <c r="BG6" s="102">
        <f t="shared" ref="BG6:BG34" si="9">SUM(BH6:BI6)</f>
        <v>0</v>
      </c>
      <c r="BH6" s="47"/>
      <c r="BI6" s="47"/>
      <c r="BJ6" s="97">
        <f>SUM(BG6+BJ5)</f>
        <v>0</v>
      </c>
      <c r="BK6" s="102">
        <f t="shared" ref="BK6:BK34" si="10">SUM(BL6:BM6)</f>
        <v>0</v>
      </c>
      <c r="BL6" s="47"/>
      <c r="BM6" s="47"/>
      <c r="BN6" s="94">
        <f>SUM(BK6+BN5)</f>
        <v>0</v>
      </c>
      <c r="BO6" s="104"/>
    </row>
    <row r="7" spans="1:67" x14ac:dyDescent="0.2">
      <c r="A7" s="18">
        <v>40697</v>
      </c>
      <c r="B7">
        <f t="shared" si="0"/>
        <v>0</v>
      </c>
      <c r="C7">
        <f t="shared" ref="C7:C34" si="11">SUM(C6+B7)</f>
        <v>0</v>
      </c>
      <c r="D7" s="86">
        <f t="shared" si="1"/>
        <v>0</v>
      </c>
      <c r="E7" s="44" t="s">
        <v>59</v>
      </c>
      <c r="F7" s="47"/>
      <c r="G7" s="47"/>
      <c r="H7" s="47"/>
      <c r="I7" s="47"/>
      <c r="J7" s="47"/>
      <c r="K7" s="47"/>
      <c r="L7" s="47"/>
      <c r="M7" s="47"/>
      <c r="N7" s="47"/>
      <c r="O7" s="45"/>
      <c r="P7" s="90">
        <f t="shared" si="2"/>
        <v>0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0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4" si="12">SUM(AI6+AA7)</f>
        <v>0</v>
      </c>
      <c r="AJ7" s="35"/>
      <c r="AK7" s="18">
        <v>40697</v>
      </c>
      <c r="AL7" s="86">
        <f t="shared" si="6"/>
        <v>0</v>
      </c>
      <c r="AM7" s="47"/>
      <c r="AN7" s="47"/>
      <c r="AO7" s="47"/>
      <c r="AP7" s="47"/>
      <c r="AQ7" s="97">
        <f t="shared" ref="AQ7:AQ34" si="13">SUM(AQ6+AL7)</f>
        <v>0</v>
      </c>
      <c r="AR7" s="18">
        <v>40697</v>
      </c>
      <c r="AS7" s="86">
        <f>SUM(AT7:AU7)</f>
        <v>0</v>
      </c>
      <c r="AT7" s="47"/>
      <c r="AU7" s="47"/>
      <c r="AV7" s="97">
        <f t="shared" ref="AV7:AV34" si="14">SUM(AS7+AV6)</f>
        <v>0</v>
      </c>
      <c r="AW7" s="86">
        <f t="shared" ref="AW7:AW34" si="15">SUM(AX7:AY7)</f>
        <v>0</v>
      </c>
      <c r="AX7" s="47"/>
      <c r="AY7" s="47"/>
      <c r="AZ7" s="97">
        <f>SUM(AW7+AZ6)</f>
        <v>0</v>
      </c>
      <c r="BA7" s="102">
        <f t="shared" si="8"/>
        <v>0</v>
      </c>
      <c r="BB7" s="47"/>
      <c r="BC7" s="47"/>
      <c r="BD7" s="47"/>
      <c r="BE7" s="47"/>
      <c r="BF7" s="97">
        <f t="shared" ref="BF7:BF34" si="16">SUM(BA7+BF6)</f>
        <v>0</v>
      </c>
      <c r="BG7" s="102">
        <f>SUM(BH7:BI7)</f>
        <v>0</v>
      </c>
      <c r="BH7" s="47"/>
      <c r="BI7" s="47"/>
      <c r="BJ7" s="97">
        <f t="shared" ref="BJ7:BJ34" si="17">SUM(BG7+BJ6)</f>
        <v>0</v>
      </c>
      <c r="BK7" s="102">
        <f t="shared" si="10"/>
        <v>0</v>
      </c>
      <c r="BL7" s="47"/>
      <c r="BM7" s="47"/>
      <c r="BN7" s="94">
        <f t="shared" ref="BN7:BN34" si="18">SUM(BK7+BN6)</f>
        <v>0</v>
      </c>
      <c r="BO7" s="104" t="s">
        <v>65</v>
      </c>
    </row>
    <row r="8" spans="1:67" x14ac:dyDescent="0.2">
      <c r="A8" s="18">
        <v>40698</v>
      </c>
      <c r="B8">
        <f t="shared" si="0"/>
        <v>0</v>
      </c>
      <c r="C8">
        <f t="shared" si="11"/>
        <v>0</v>
      </c>
      <c r="D8" s="86">
        <f t="shared" si="1"/>
        <v>0</v>
      </c>
      <c r="E8" s="44"/>
      <c r="F8" s="47"/>
      <c r="G8" s="47"/>
      <c r="H8" s="47"/>
      <c r="I8" s="47"/>
      <c r="J8" s="47"/>
      <c r="K8" s="47"/>
      <c r="L8" s="47"/>
      <c r="M8" s="47"/>
      <c r="N8" s="47"/>
      <c r="O8" s="45"/>
      <c r="P8" s="90">
        <f t="shared" si="2"/>
        <v>0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2"/>
        <v>0</v>
      </c>
      <c r="AJ8" s="35"/>
      <c r="AK8" s="18">
        <v>40698</v>
      </c>
      <c r="AL8" s="86">
        <f t="shared" si="6"/>
        <v>0</v>
      </c>
      <c r="AM8" s="47"/>
      <c r="AN8" s="47"/>
      <c r="AO8" s="47"/>
      <c r="AP8" s="47"/>
      <c r="AQ8" s="97">
        <f t="shared" si="13"/>
        <v>0</v>
      </c>
      <c r="AR8" s="18">
        <v>40698</v>
      </c>
      <c r="AS8" s="86">
        <f t="shared" si="7"/>
        <v>0</v>
      </c>
      <c r="AT8" s="47"/>
      <c r="AU8" s="47"/>
      <c r="AV8" s="97">
        <f t="shared" si="14"/>
        <v>0</v>
      </c>
      <c r="AW8" s="86">
        <f t="shared" si="15"/>
        <v>0</v>
      </c>
      <c r="AX8" s="47"/>
      <c r="AY8" s="47"/>
      <c r="AZ8" s="97">
        <f t="shared" ref="AZ8:AZ34" si="19">SUM(AW8+AZ7)</f>
        <v>0</v>
      </c>
      <c r="BA8" s="102">
        <f t="shared" si="8"/>
        <v>0</v>
      </c>
      <c r="BB8" s="47"/>
      <c r="BC8" s="47"/>
      <c r="BD8" s="47"/>
      <c r="BE8" s="47"/>
      <c r="BF8" s="97">
        <f t="shared" si="16"/>
        <v>0</v>
      </c>
      <c r="BG8" s="102">
        <f t="shared" si="9"/>
        <v>0</v>
      </c>
      <c r="BH8" s="47"/>
      <c r="BI8" s="47"/>
      <c r="BJ8" s="97">
        <f t="shared" si="17"/>
        <v>0</v>
      </c>
      <c r="BK8" s="102">
        <f t="shared" si="10"/>
        <v>0</v>
      </c>
      <c r="BL8" s="47"/>
      <c r="BM8" s="47"/>
      <c r="BN8" s="94">
        <f t="shared" si="18"/>
        <v>0</v>
      </c>
      <c r="BO8" s="104"/>
    </row>
    <row r="9" spans="1:67" x14ac:dyDescent="0.2">
      <c r="A9" s="18">
        <v>40699</v>
      </c>
      <c r="B9">
        <f t="shared" si="0"/>
        <v>0</v>
      </c>
      <c r="C9">
        <f t="shared" si="11"/>
        <v>0</v>
      </c>
      <c r="D9" s="86">
        <f t="shared" si="1"/>
        <v>0</v>
      </c>
      <c r="E9" s="44"/>
      <c r="F9" s="47"/>
      <c r="G9" s="47"/>
      <c r="H9" s="47"/>
      <c r="I9" s="47"/>
      <c r="J9" s="47"/>
      <c r="K9" s="47"/>
      <c r="L9" s="47"/>
      <c r="M9" s="47"/>
      <c r="N9" s="47"/>
      <c r="O9" s="45"/>
      <c r="P9" s="90">
        <f t="shared" si="2"/>
        <v>0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2"/>
        <v>0</v>
      </c>
      <c r="AJ9" s="35"/>
      <c r="AK9" s="18">
        <v>40699</v>
      </c>
      <c r="AL9" s="86">
        <f t="shared" si="6"/>
        <v>0</v>
      </c>
      <c r="AM9" s="47"/>
      <c r="AN9" s="47"/>
      <c r="AO9" s="47"/>
      <c r="AP9" s="47"/>
      <c r="AQ9" s="97">
        <f t="shared" si="13"/>
        <v>0</v>
      </c>
      <c r="AR9" s="18">
        <v>40699</v>
      </c>
      <c r="AS9" s="86">
        <f t="shared" si="7"/>
        <v>0</v>
      </c>
      <c r="AT9" s="47"/>
      <c r="AU9" s="47"/>
      <c r="AV9" s="97">
        <f t="shared" si="14"/>
        <v>0</v>
      </c>
      <c r="AW9" s="86">
        <f t="shared" si="15"/>
        <v>0</v>
      </c>
      <c r="AX9" s="47"/>
      <c r="AY9" s="47"/>
      <c r="AZ9" s="97">
        <f t="shared" si="19"/>
        <v>0</v>
      </c>
      <c r="BA9" s="102">
        <f t="shared" si="8"/>
        <v>0</v>
      </c>
      <c r="BB9" s="47"/>
      <c r="BC9" s="47"/>
      <c r="BD9" s="47"/>
      <c r="BE9" s="47"/>
      <c r="BF9" s="97">
        <f t="shared" si="16"/>
        <v>0</v>
      </c>
      <c r="BG9" s="102">
        <f t="shared" si="9"/>
        <v>0</v>
      </c>
      <c r="BH9" s="47"/>
      <c r="BI9" s="47"/>
      <c r="BJ9" s="97">
        <f t="shared" si="17"/>
        <v>0</v>
      </c>
      <c r="BK9" s="102">
        <f>SUM(BL9:BM9)</f>
        <v>0</v>
      </c>
      <c r="BL9" s="47"/>
      <c r="BM9" s="47"/>
      <c r="BN9" s="94">
        <f t="shared" si="18"/>
        <v>0</v>
      </c>
      <c r="BO9" s="104"/>
    </row>
    <row r="10" spans="1:67" x14ac:dyDescent="0.2">
      <c r="A10" s="18">
        <v>40700</v>
      </c>
      <c r="B10">
        <f t="shared" si="0"/>
        <v>1</v>
      </c>
      <c r="C10">
        <f t="shared" si="11"/>
        <v>1</v>
      </c>
      <c r="D10" s="86">
        <f t="shared" si="1"/>
        <v>1</v>
      </c>
      <c r="E10" s="44">
        <v>1</v>
      </c>
      <c r="F10" s="47"/>
      <c r="G10" s="47"/>
      <c r="H10" s="47"/>
      <c r="I10" s="47"/>
      <c r="J10" s="47"/>
      <c r="K10" s="47"/>
      <c r="L10" s="47"/>
      <c r="M10" s="47"/>
      <c r="N10" s="47"/>
      <c r="O10" s="45"/>
      <c r="P10" s="90">
        <f t="shared" si="2"/>
        <v>1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0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2"/>
        <v>0</v>
      </c>
      <c r="AJ10" s="35"/>
      <c r="AK10" s="18">
        <v>40700</v>
      </c>
      <c r="AL10" s="86">
        <f t="shared" si="6"/>
        <v>0</v>
      </c>
      <c r="AM10" s="47"/>
      <c r="AN10" s="47"/>
      <c r="AO10" s="47"/>
      <c r="AP10" s="47"/>
      <c r="AQ10" s="97">
        <f t="shared" si="13"/>
        <v>0</v>
      </c>
      <c r="AR10" s="18">
        <v>40700</v>
      </c>
      <c r="AS10" s="86">
        <f>SUM(AT10:AU10)</f>
        <v>0</v>
      </c>
      <c r="AT10" s="47"/>
      <c r="AU10" s="47"/>
      <c r="AV10" s="97">
        <f t="shared" si="14"/>
        <v>0</v>
      </c>
      <c r="AW10" s="86">
        <f t="shared" si="15"/>
        <v>0</v>
      </c>
      <c r="AX10" s="47"/>
      <c r="AY10" s="47"/>
      <c r="AZ10" s="97">
        <f t="shared" si="19"/>
        <v>0</v>
      </c>
      <c r="BA10" s="102">
        <f t="shared" si="8"/>
        <v>0</v>
      </c>
      <c r="BB10" s="47"/>
      <c r="BC10" s="47"/>
      <c r="BD10" s="47"/>
      <c r="BE10" s="47"/>
      <c r="BF10" s="97">
        <f t="shared" si="16"/>
        <v>0</v>
      </c>
      <c r="BG10" s="102">
        <f t="shared" si="9"/>
        <v>0</v>
      </c>
      <c r="BH10" s="47"/>
      <c r="BI10" s="47"/>
      <c r="BJ10" s="97">
        <f t="shared" si="17"/>
        <v>0</v>
      </c>
      <c r="BK10" s="102">
        <f t="shared" si="10"/>
        <v>0</v>
      </c>
      <c r="BL10" s="47"/>
      <c r="BM10" s="47"/>
      <c r="BN10" s="94">
        <f t="shared" si="18"/>
        <v>0</v>
      </c>
      <c r="BO10" s="104"/>
    </row>
    <row r="11" spans="1:67" x14ac:dyDescent="0.2">
      <c r="A11" s="18">
        <v>40701</v>
      </c>
      <c r="B11">
        <f t="shared" si="0"/>
        <v>0</v>
      </c>
      <c r="C11">
        <f t="shared" si="11"/>
        <v>1</v>
      </c>
      <c r="D11" s="86">
        <f t="shared" si="1"/>
        <v>0</v>
      </c>
      <c r="E11" s="44"/>
      <c r="F11" s="47"/>
      <c r="G11" s="47"/>
      <c r="H11" s="47"/>
      <c r="I11" s="47"/>
      <c r="J11" s="47"/>
      <c r="K11" s="47"/>
      <c r="L11" s="47"/>
      <c r="M11" s="47"/>
      <c r="N11" s="47"/>
      <c r="O11" s="45"/>
      <c r="P11" s="90">
        <f t="shared" si="2"/>
        <v>1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0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2"/>
        <v>0</v>
      </c>
      <c r="AJ11" s="35"/>
      <c r="AK11" s="18">
        <v>40701</v>
      </c>
      <c r="AL11" s="86">
        <f t="shared" si="6"/>
        <v>0</v>
      </c>
      <c r="AM11" s="47"/>
      <c r="AN11" s="47"/>
      <c r="AO11" s="47"/>
      <c r="AP11" s="47"/>
      <c r="AQ11" s="97">
        <f t="shared" si="13"/>
        <v>0</v>
      </c>
      <c r="AR11" s="18">
        <v>40701</v>
      </c>
      <c r="AS11" s="86">
        <f t="shared" si="7"/>
        <v>0</v>
      </c>
      <c r="AT11" s="47"/>
      <c r="AU11" s="47"/>
      <c r="AV11" s="97">
        <f t="shared" si="14"/>
        <v>0</v>
      </c>
      <c r="AW11" s="86">
        <f t="shared" si="15"/>
        <v>0</v>
      </c>
      <c r="AX11" s="47"/>
      <c r="AY11" s="47"/>
      <c r="AZ11" s="97">
        <f t="shared" si="19"/>
        <v>0</v>
      </c>
      <c r="BA11" s="102">
        <f t="shared" si="8"/>
        <v>0</v>
      </c>
      <c r="BB11" s="47"/>
      <c r="BC11" s="47"/>
      <c r="BD11" s="47"/>
      <c r="BE11" s="47"/>
      <c r="BF11" s="97">
        <f t="shared" si="16"/>
        <v>0</v>
      </c>
      <c r="BG11" s="102">
        <f t="shared" si="9"/>
        <v>0</v>
      </c>
      <c r="BH11" s="47"/>
      <c r="BI11" s="47"/>
      <c r="BJ11" s="97">
        <f t="shared" si="17"/>
        <v>0</v>
      </c>
      <c r="BK11" s="102">
        <f t="shared" si="10"/>
        <v>0</v>
      </c>
      <c r="BL11" s="47"/>
      <c r="BM11" s="47"/>
      <c r="BN11" s="94">
        <f t="shared" si="18"/>
        <v>0</v>
      </c>
      <c r="BO11" s="104"/>
    </row>
    <row r="12" spans="1:67" x14ac:dyDescent="0.2">
      <c r="A12" s="18">
        <v>40702</v>
      </c>
      <c r="B12">
        <f t="shared" si="0"/>
        <v>0</v>
      </c>
      <c r="C12">
        <f t="shared" si="11"/>
        <v>1</v>
      </c>
      <c r="D12" s="86">
        <f t="shared" si="1"/>
        <v>0</v>
      </c>
      <c r="E12" s="44"/>
      <c r="F12" s="47"/>
      <c r="G12" s="47"/>
      <c r="H12" s="47"/>
      <c r="I12" s="47"/>
      <c r="J12" s="47"/>
      <c r="K12" s="47"/>
      <c r="L12" s="47"/>
      <c r="M12" s="47"/>
      <c r="N12" s="47"/>
      <c r="O12" s="45"/>
      <c r="P12" s="90">
        <f t="shared" si="2"/>
        <v>1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0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2"/>
        <v>0</v>
      </c>
      <c r="AJ12" s="35"/>
      <c r="AK12" s="18">
        <v>40702</v>
      </c>
      <c r="AL12" s="86">
        <f t="shared" si="6"/>
        <v>0</v>
      </c>
      <c r="AM12" s="47"/>
      <c r="AN12" s="47"/>
      <c r="AO12" s="47"/>
      <c r="AP12" s="47"/>
      <c r="AQ12" s="97">
        <f t="shared" si="13"/>
        <v>0</v>
      </c>
      <c r="AR12" s="18">
        <v>40702</v>
      </c>
      <c r="AS12" s="86">
        <f t="shared" si="7"/>
        <v>0</v>
      </c>
      <c r="AT12" s="47"/>
      <c r="AU12" s="47"/>
      <c r="AV12" s="97">
        <f t="shared" si="14"/>
        <v>0</v>
      </c>
      <c r="AW12" s="86">
        <f t="shared" si="15"/>
        <v>0</v>
      </c>
      <c r="AX12" s="47"/>
      <c r="AY12" s="47"/>
      <c r="AZ12" s="97">
        <f t="shared" si="19"/>
        <v>0</v>
      </c>
      <c r="BA12" s="102">
        <f t="shared" si="8"/>
        <v>0</v>
      </c>
      <c r="BB12" s="47"/>
      <c r="BC12" s="47"/>
      <c r="BD12" s="47"/>
      <c r="BE12" s="47"/>
      <c r="BF12" s="97">
        <f t="shared" si="16"/>
        <v>0</v>
      </c>
      <c r="BG12" s="102">
        <f t="shared" si="9"/>
        <v>0</v>
      </c>
      <c r="BH12" s="47"/>
      <c r="BI12" s="47"/>
      <c r="BJ12" s="97">
        <f t="shared" si="17"/>
        <v>0</v>
      </c>
      <c r="BK12" s="102">
        <f t="shared" si="10"/>
        <v>0</v>
      </c>
      <c r="BL12" s="47"/>
      <c r="BM12" s="47"/>
      <c r="BN12" s="94">
        <f t="shared" si="18"/>
        <v>0</v>
      </c>
      <c r="BO12" s="104"/>
    </row>
    <row r="13" spans="1:67" x14ac:dyDescent="0.2">
      <c r="A13" s="18">
        <v>40703</v>
      </c>
      <c r="B13">
        <f t="shared" si="0"/>
        <v>0</v>
      </c>
      <c r="C13">
        <f t="shared" si="11"/>
        <v>1</v>
      </c>
      <c r="D13" s="86">
        <f t="shared" si="1"/>
        <v>0</v>
      </c>
      <c r="E13" s="44"/>
      <c r="F13" s="47"/>
      <c r="G13" s="47"/>
      <c r="H13" s="47"/>
      <c r="I13" s="47"/>
      <c r="J13" s="47"/>
      <c r="K13" s="47"/>
      <c r="L13" s="47"/>
      <c r="M13" s="47"/>
      <c r="N13" s="47"/>
      <c r="O13" s="45"/>
      <c r="P13" s="90">
        <f t="shared" si="2"/>
        <v>1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4"/>
        <v>0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2"/>
        <v>0</v>
      </c>
      <c r="AJ13" s="35"/>
      <c r="AK13" s="18">
        <v>40703</v>
      </c>
      <c r="AL13" s="86">
        <f t="shared" si="6"/>
        <v>0</v>
      </c>
      <c r="AM13" s="47"/>
      <c r="AN13" s="47"/>
      <c r="AO13" s="47"/>
      <c r="AP13" s="47"/>
      <c r="AQ13" s="97">
        <f t="shared" si="13"/>
        <v>0</v>
      </c>
      <c r="AR13" s="18">
        <v>40703</v>
      </c>
      <c r="AS13" s="86">
        <f t="shared" si="7"/>
        <v>0</v>
      </c>
      <c r="AT13" s="47"/>
      <c r="AU13" s="47"/>
      <c r="AV13" s="97">
        <f t="shared" si="14"/>
        <v>0</v>
      </c>
      <c r="AW13" s="86">
        <f t="shared" si="15"/>
        <v>0</v>
      </c>
      <c r="AX13" s="47"/>
      <c r="AY13" s="47"/>
      <c r="AZ13" s="97">
        <f t="shared" si="19"/>
        <v>0</v>
      </c>
      <c r="BA13" s="102">
        <f t="shared" si="8"/>
        <v>0</v>
      </c>
      <c r="BB13" s="47"/>
      <c r="BC13" s="47"/>
      <c r="BD13" s="47"/>
      <c r="BE13" s="47"/>
      <c r="BF13" s="97">
        <f t="shared" si="16"/>
        <v>0</v>
      </c>
      <c r="BG13" s="102">
        <f t="shared" si="9"/>
        <v>0</v>
      </c>
      <c r="BH13" s="47"/>
      <c r="BI13" s="47"/>
      <c r="BJ13" s="97">
        <f t="shared" si="17"/>
        <v>0</v>
      </c>
      <c r="BK13" s="102">
        <f t="shared" si="10"/>
        <v>0</v>
      </c>
      <c r="BL13" s="47"/>
      <c r="BM13" s="47"/>
      <c r="BN13" s="94">
        <f t="shared" si="18"/>
        <v>0</v>
      </c>
      <c r="BO13" s="104"/>
    </row>
    <row r="14" spans="1:67" x14ac:dyDescent="0.2">
      <c r="A14" s="18">
        <v>40704</v>
      </c>
      <c r="B14">
        <f t="shared" si="0"/>
        <v>0</v>
      </c>
      <c r="C14">
        <f t="shared" si="11"/>
        <v>1</v>
      </c>
      <c r="D14" s="86">
        <f t="shared" si="1"/>
        <v>0</v>
      </c>
      <c r="E14" s="44"/>
      <c r="F14" s="47"/>
      <c r="G14" s="47"/>
      <c r="H14" s="47"/>
      <c r="I14" s="47"/>
      <c r="J14" s="47"/>
      <c r="K14" s="47"/>
      <c r="L14" s="47"/>
      <c r="M14" s="47"/>
      <c r="N14" s="47"/>
      <c r="O14" s="45"/>
      <c r="P14" s="90">
        <f t="shared" si="2"/>
        <v>1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0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2"/>
        <v>0</v>
      </c>
      <c r="AJ14" s="35"/>
      <c r="AK14" s="18">
        <v>40704</v>
      </c>
      <c r="AL14" s="86">
        <f t="shared" si="6"/>
        <v>0</v>
      </c>
      <c r="AM14" s="47"/>
      <c r="AN14" s="47"/>
      <c r="AO14" s="47"/>
      <c r="AP14" s="47"/>
      <c r="AQ14" s="97">
        <f t="shared" si="13"/>
        <v>0</v>
      </c>
      <c r="AR14" s="18">
        <v>40704</v>
      </c>
      <c r="AS14" s="86">
        <f t="shared" si="7"/>
        <v>0</v>
      </c>
      <c r="AT14" s="47"/>
      <c r="AU14" s="47"/>
      <c r="AV14" s="97">
        <f t="shared" si="14"/>
        <v>0</v>
      </c>
      <c r="AW14" s="86">
        <f t="shared" si="15"/>
        <v>0</v>
      </c>
      <c r="AX14" s="47"/>
      <c r="AY14" s="47"/>
      <c r="AZ14" s="97">
        <f t="shared" si="19"/>
        <v>0</v>
      </c>
      <c r="BA14" s="102">
        <f t="shared" si="8"/>
        <v>0</v>
      </c>
      <c r="BB14" s="47"/>
      <c r="BC14" s="47"/>
      <c r="BD14" s="47"/>
      <c r="BE14" s="47"/>
      <c r="BF14" s="97">
        <f t="shared" si="16"/>
        <v>0</v>
      </c>
      <c r="BG14" s="102">
        <f t="shared" si="9"/>
        <v>0</v>
      </c>
      <c r="BH14" s="47"/>
      <c r="BI14" s="47"/>
      <c r="BJ14" s="97">
        <f t="shared" si="17"/>
        <v>0</v>
      </c>
      <c r="BK14" s="102">
        <f t="shared" si="10"/>
        <v>0</v>
      </c>
      <c r="BL14" s="47"/>
      <c r="BM14" s="47"/>
      <c r="BN14" s="94">
        <f t="shared" si="18"/>
        <v>0</v>
      </c>
      <c r="BO14" s="104" t="s">
        <v>65</v>
      </c>
    </row>
    <row r="15" spans="1:67" x14ac:dyDescent="0.2">
      <c r="A15" s="18">
        <v>40705</v>
      </c>
      <c r="B15">
        <f t="shared" si="0"/>
        <v>0</v>
      </c>
      <c r="C15">
        <f t="shared" si="11"/>
        <v>1</v>
      </c>
      <c r="D15" s="86">
        <f t="shared" si="1"/>
        <v>0</v>
      </c>
      <c r="E15" s="44"/>
      <c r="F15" s="47"/>
      <c r="G15" s="47"/>
      <c r="H15" s="47"/>
      <c r="I15" s="47"/>
      <c r="J15" s="47"/>
      <c r="K15" s="47"/>
      <c r="L15" s="47"/>
      <c r="M15" s="47"/>
      <c r="N15" s="47"/>
      <c r="O15" s="45"/>
      <c r="P15" s="90">
        <f t="shared" si="2"/>
        <v>1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0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2"/>
        <v>0</v>
      </c>
      <c r="AJ15" s="35"/>
      <c r="AK15" s="18">
        <v>40705</v>
      </c>
      <c r="AL15" s="86">
        <f t="shared" si="6"/>
        <v>0</v>
      </c>
      <c r="AM15" s="47"/>
      <c r="AN15" s="47"/>
      <c r="AO15" s="47"/>
      <c r="AP15" s="47"/>
      <c r="AQ15" s="97">
        <f t="shared" si="13"/>
        <v>0</v>
      </c>
      <c r="AR15" s="18">
        <v>40705</v>
      </c>
      <c r="AS15" s="86">
        <f t="shared" si="7"/>
        <v>0</v>
      </c>
      <c r="AT15" s="47"/>
      <c r="AU15" s="47"/>
      <c r="AV15" s="97">
        <f t="shared" si="14"/>
        <v>0</v>
      </c>
      <c r="AW15" s="86">
        <f t="shared" si="15"/>
        <v>0</v>
      </c>
      <c r="AX15" s="47"/>
      <c r="AY15" s="47"/>
      <c r="AZ15" s="97">
        <f t="shared" si="19"/>
        <v>0</v>
      </c>
      <c r="BA15" s="102">
        <f t="shared" si="8"/>
        <v>0</v>
      </c>
      <c r="BB15" s="47"/>
      <c r="BC15" s="47"/>
      <c r="BD15" s="47"/>
      <c r="BE15" s="47"/>
      <c r="BF15" s="97">
        <f t="shared" si="16"/>
        <v>0</v>
      </c>
      <c r="BG15" s="102">
        <f t="shared" si="9"/>
        <v>0</v>
      </c>
      <c r="BH15" s="47"/>
      <c r="BI15" s="47"/>
      <c r="BJ15" s="97">
        <f t="shared" si="17"/>
        <v>0</v>
      </c>
      <c r="BK15" s="102">
        <f t="shared" si="10"/>
        <v>0</v>
      </c>
      <c r="BL15" s="47"/>
      <c r="BM15" s="47"/>
      <c r="BN15" s="94">
        <f t="shared" si="18"/>
        <v>0</v>
      </c>
      <c r="BO15" s="104"/>
    </row>
    <row r="16" spans="1:67" x14ac:dyDescent="0.2">
      <c r="A16" s="18">
        <v>40706</v>
      </c>
      <c r="B16">
        <f t="shared" si="0"/>
        <v>0</v>
      </c>
      <c r="C16">
        <f t="shared" si="11"/>
        <v>1</v>
      </c>
      <c r="D16" s="86">
        <f t="shared" si="1"/>
        <v>0</v>
      </c>
      <c r="E16" s="44"/>
      <c r="F16" s="47"/>
      <c r="G16" s="47"/>
      <c r="H16" s="47"/>
      <c r="I16" s="47"/>
      <c r="J16" s="47"/>
      <c r="K16" s="47"/>
      <c r="L16" s="47"/>
      <c r="M16" s="47"/>
      <c r="N16" s="47"/>
      <c r="O16" s="45"/>
      <c r="P16" s="90">
        <f t="shared" si="2"/>
        <v>1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0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2"/>
        <v>0</v>
      </c>
      <c r="AJ16" s="35"/>
      <c r="AK16" s="18">
        <v>40706</v>
      </c>
      <c r="AL16" s="86">
        <f t="shared" si="6"/>
        <v>0</v>
      </c>
      <c r="AM16" s="47"/>
      <c r="AN16" s="47"/>
      <c r="AO16" s="47"/>
      <c r="AP16" s="47"/>
      <c r="AQ16" s="97">
        <f t="shared" si="13"/>
        <v>0</v>
      </c>
      <c r="AR16" s="18">
        <v>40706</v>
      </c>
      <c r="AS16" s="86">
        <f t="shared" si="7"/>
        <v>0</v>
      </c>
      <c r="AT16" s="47"/>
      <c r="AU16" s="47"/>
      <c r="AV16" s="97">
        <f t="shared" si="14"/>
        <v>0</v>
      </c>
      <c r="AW16" s="86">
        <f t="shared" si="15"/>
        <v>0</v>
      </c>
      <c r="AX16" s="47"/>
      <c r="AY16" s="47"/>
      <c r="AZ16" s="97">
        <f t="shared" si="19"/>
        <v>0</v>
      </c>
      <c r="BA16" s="102">
        <f t="shared" si="8"/>
        <v>0</v>
      </c>
      <c r="BB16" s="47"/>
      <c r="BC16" s="47"/>
      <c r="BD16" s="47"/>
      <c r="BE16" s="47"/>
      <c r="BF16" s="97">
        <f t="shared" si="16"/>
        <v>0</v>
      </c>
      <c r="BG16" s="102">
        <f t="shared" si="9"/>
        <v>0</v>
      </c>
      <c r="BH16" s="47"/>
      <c r="BI16" s="47"/>
      <c r="BJ16" s="97">
        <f t="shared" si="17"/>
        <v>0</v>
      </c>
      <c r="BK16" s="102">
        <f>SUM(BL16:BM16)</f>
        <v>0</v>
      </c>
      <c r="BL16" s="47"/>
      <c r="BM16" s="47"/>
      <c r="BN16" s="94">
        <f t="shared" si="18"/>
        <v>0</v>
      </c>
      <c r="BO16" s="104"/>
    </row>
    <row r="17" spans="1:67" x14ac:dyDescent="0.2">
      <c r="A17" s="18">
        <v>40707</v>
      </c>
      <c r="B17">
        <f t="shared" si="0"/>
        <v>0</v>
      </c>
      <c r="C17">
        <f t="shared" si="11"/>
        <v>1</v>
      </c>
      <c r="D17" s="86">
        <f t="shared" si="1"/>
        <v>0</v>
      </c>
      <c r="E17" s="44"/>
      <c r="F17" s="47"/>
      <c r="G17" s="47"/>
      <c r="H17" s="47"/>
      <c r="I17" s="47"/>
      <c r="J17" s="47"/>
      <c r="K17" s="47"/>
      <c r="L17" s="47"/>
      <c r="M17" s="47"/>
      <c r="N17" s="47"/>
      <c r="O17" s="45"/>
      <c r="P17" s="90">
        <f t="shared" si="2"/>
        <v>1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0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2"/>
        <v>0</v>
      </c>
      <c r="AJ17" s="35"/>
      <c r="AK17" s="18">
        <v>40707</v>
      </c>
      <c r="AL17" s="86">
        <f t="shared" si="6"/>
        <v>0</v>
      </c>
      <c r="AM17" s="47"/>
      <c r="AN17" s="47"/>
      <c r="AO17" s="47"/>
      <c r="AP17" s="47"/>
      <c r="AQ17" s="97">
        <f t="shared" si="13"/>
        <v>0</v>
      </c>
      <c r="AR17" s="18">
        <v>40707</v>
      </c>
      <c r="AS17" s="86">
        <f t="shared" si="7"/>
        <v>0</v>
      </c>
      <c r="AT17" s="47"/>
      <c r="AU17" s="47"/>
      <c r="AV17" s="97">
        <f t="shared" si="14"/>
        <v>0</v>
      </c>
      <c r="AW17" s="86">
        <f t="shared" si="15"/>
        <v>0</v>
      </c>
      <c r="AX17" s="47"/>
      <c r="AY17" s="47"/>
      <c r="AZ17" s="97">
        <f t="shared" si="19"/>
        <v>0</v>
      </c>
      <c r="BA17" s="102">
        <f t="shared" si="8"/>
        <v>0</v>
      </c>
      <c r="BB17" s="47"/>
      <c r="BC17" s="47"/>
      <c r="BD17" s="47"/>
      <c r="BE17" s="47"/>
      <c r="BF17" s="97">
        <f t="shared" si="16"/>
        <v>0</v>
      </c>
      <c r="BG17" s="102">
        <f t="shared" si="9"/>
        <v>0</v>
      </c>
      <c r="BH17" s="47"/>
      <c r="BI17" s="47"/>
      <c r="BJ17" s="97">
        <f t="shared" si="17"/>
        <v>0</v>
      </c>
      <c r="BK17" s="102">
        <f t="shared" si="10"/>
        <v>0</v>
      </c>
      <c r="BL17" s="47"/>
      <c r="BM17" s="47"/>
      <c r="BN17" s="94">
        <f t="shared" si="18"/>
        <v>0</v>
      </c>
      <c r="BO17" s="104"/>
    </row>
    <row r="18" spans="1:67" x14ac:dyDescent="0.2">
      <c r="A18" s="18">
        <v>40708</v>
      </c>
      <c r="B18">
        <f t="shared" si="0"/>
        <v>0</v>
      </c>
      <c r="C18">
        <f t="shared" si="11"/>
        <v>1</v>
      </c>
      <c r="D18" s="86">
        <f t="shared" si="1"/>
        <v>0</v>
      </c>
      <c r="E18" s="44"/>
      <c r="F18" s="47"/>
      <c r="G18" s="47"/>
      <c r="H18" s="47"/>
      <c r="I18" s="47"/>
      <c r="J18" s="47"/>
      <c r="K18" s="47"/>
      <c r="L18" s="47"/>
      <c r="M18" s="47"/>
      <c r="N18" s="47"/>
      <c r="O18" s="45"/>
      <c r="P18" s="90">
        <f t="shared" si="2"/>
        <v>1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0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2"/>
        <v>0</v>
      </c>
      <c r="AJ18" s="35"/>
      <c r="AK18" s="18">
        <v>40708</v>
      </c>
      <c r="AL18" s="86">
        <f t="shared" si="6"/>
        <v>0</v>
      </c>
      <c r="AM18" s="47"/>
      <c r="AN18" s="47"/>
      <c r="AO18" s="47"/>
      <c r="AP18" s="47"/>
      <c r="AQ18" s="97">
        <f t="shared" si="13"/>
        <v>0</v>
      </c>
      <c r="AR18" s="18">
        <v>40708</v>
      </c>
      <c r="AS18" s="86">
        <f t="shared" si="7"/>
        <v>0</v>
      </c>
      <c r="AT18" s="47"/>
      <c r="AU18" s="47"/>
      <c r="AV18" s="97">
        <f t="shared" si="14"/>
        <v>0</v>
      </c>
      <c r="AW18" s="86">
        <f t="shared" si="15"/>
        <v>0</v>
      </c>
      <c r="AX18" s="47"/>
      <c r="AY18" s="47"/>
      <c r="AZ18" s="97">
        <f t="shared" si="19"/>
        <v>0</v>
      </c>
      <c r="BA18" s="102">
        <f t="shared" si="8"/>
        <v>0</v>
      </c>
      <c r="BB18" s="47"/>
      <c r="BC18" s="47"/>
      <c r="BD18" s="47"/>
      <c r="BE18" s="47"/>
      <c r="BF18" s="97">
        <f t="shared" si="16"/>
        <v>0</v>
      </c>
      <c r="BG18" s="102">
        <f t="shared" si="9"/>
        <v>0</v>
      </c>
      <c r="BH18" s="47"/>
      <c r="BI18" s="47"/>
      <c r="BJ18" s="97">
        <f t="shared" si="17"/>
        <v>0</v>
      </c>
      <c r="BK18" s="102">
        <f t="shared" si="10"/>
        <v>0</v>
      </c>
      <c r="BL18" s="47"/>
      <c r="BM18" s="47"/>
      <c r="BN18" s="94">
        <f t="shared" si="18"/>
        <v>0</v>
      </c>
      <c r="BO18" s="104"/>
    </row>
    <row r="19" spans="1:67" x14ac:dyDescent="0.2">
      <c r="A19" s="18">
        <v>40709</v>
      </c>
      <c r="B19">
        <f t="shared" si="0"/>
        <v>10</v>
      </c>
      <c r="C19">
        <f t="shared" si="11"/>
        <v>11</v>
      </c>
      <c r="D19" s="86">
        <f t="shared" si="1"/>
        <v>9</v>
      </c>
      <c r="E19" s="44">
        <v>9</v>
      </c>
      <c r="F19" s="47"/>
      <c r="G19" s="47"/>
      <c r="H19" s="47"/>
      <c r="I19" s="47"/>
      <c r="J19" s="47"/>
      <c r="K19" s="45"/>
      <c r="L19" s="47"/>
      <c r="M19" s="47"/>
      <c r="N19" s="47"/>
      <c r="O19" s="47"/>
      <c r="P19" s="90">
        <f t="shared" si="2"/>
        <v>10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0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2"/>
        <v>0</v>
      </c>
      <c r="AJ19" s="35"/>
      <c r="AK19" s="18">
        <v>40709</v>
      </c>
      <c r="AL19" s="86">
        <f t="shared" si="6"/>
        <v>1</v>
      </c>
      <c r="AM19" s="47"/>
      <c r="AN19" s="47"/>
      <c r="AO19" s="47">
        <v>1</v>
      </c>
      <c r="AP19" s="47"/>
      <c r="AQ19" s="97">
        <f t="shared" si="13"/>
        <v>1</v>
      </c>
      <c r="AR19" s="18">
        <v>40709</v>
      </c>
      <c r="AS19" s="86">
        <f t="shared" si="7"/>
        <v>0</v>
      </c>
      <c r="AT19" s="47"/>
      <c r="AU19" s="47"/>
      <c r="AV19" s="97">
        <f t="shared" si="14"/>
        <v>0</v>
      </c>
      <c r="AW19" s="86">
        <f t="shared" si="15"/>
        <v>0</v>
      </c>
      <c r="AX19" s="47"/>
      <c r="AY19" s="47"/>
      <c r="AZ19" s="97">
        <f t="shared" si="19"/>
        <v>0</v>
      </c>
      <c r="BA19" s="102">
        <f t="shared" si="8"/>
        <v>0</v>
      </c>
      <c r="BB19" s="47"/>
      <c r="BC19" s="47"/>
      <c r="BD19" s="47"/>
      <c r="BE19" s="47"/>
      <c r="BF19" s="97">
        <f t="shared" si="16"/>
        <v>0</v>
      </c>
      <c r="BG19" s="102">
        <f t="shared" si="9"/>
        <v>0</v>
      </c>
      <c r="BH19" s="47"/>
      <c r="BI19" s="47"/>
      <c r="BJ19" s="97">
        <f t="shared" si="17"/>
        <v>0</v>
      </c>
      <c r="BK19" s="102">
        <f t="shared" si="10"/>
        <v>0</v>
      </c>
      <c r="BL19" s="47"/>
      <c r="BM19" s="47"/>
      <c r="BN19" s="94">
        <f t="shared" si="18"/>
        <v>0</v>
      </c>
      <c r="BO19" s="104"/>
    </row>
    <row r="20" spans="1:67" x14ac:dyDescent="0.2">
      <c r="A20" s="18">
        <v>40710</v>
      </c>
      <c r="B20">
        <f t="shared" si="0"/>
        <v>0</v>
      </c>
      <c r="C20">
        <f t="shared" si="11"/>
        <v>11</v>
      </c>
      <c r="D20" s="86">
        <f t="shared" si="1"/>
        <v>0</v>
      </c>
      <c r="E20" s="44"/>
      <c r="F20" s="47"/>
      <c r="G20" s="47"/>
      <c r="H20" s="47"/>
      <c r="I20" s="47"/>
      <c r="J20" s="47"/>
      <c r="K20" s="45"/>
      <c r="L20" s="47"/>
      <c r="M20" s="47"/>
      <c r="N20" s="47"/>
      <c r="O20" s="47"/>
      <c r="P20" s="90">
        <f t="shared" si="2"/>
        <v>10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0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2"/>
        <v>0</v>
      </c>
      <c r="AJ20" s="35"/>
      <c r="AK20" s="18">
        <v>40710</v>
      </c>
      <c r="AL20" s="86">
        <f t="shared" si="6"/>
        <v>0</v>
      </c>
      <c r="AM20" s="47"/>
      <c r="AN20" s="47"/>
      <c r="AO20" s="47"/>
      <c r="AP20" s="47"/>
      <c r="AQ20" s="97">
        <f t="shared" si="13"/>
        <v>1</v>
      </c>
      <c r="AR20" s="18">
        <v>40710</v>
      </c>
      <c r="AS20" s="86">
        <f t="shared" si="7"/>
        <v>0</v>
      </c>
      <c r="AT20" s="47"/>
      <c r="AU20" s="47"/>
      <c r="AV20" s="97">
        <f t="shared" si="14"/>
        <v>0</v>
      </c>
      <c r="AW20" s="86">
        <f t="shared" si="15"/>
        <v>0</v>
      </c>
      <c r="AX20" s="47"/>
      <c r="AY20" s="47"/>
      <c r="AZ20" s="97">
        <f t="shared" si="19"/>
        <v>0</v>
      </c>
      <c r="BA20" s="102">
        <f t="shared" si="8"/>
        <v>0</v>
      </c>
      <c r="BB20" s="47"/>
      <c r="BC20" s="47"/>
      <c r="BD20" s="47"/>
      <c r="BE20" s="47"/>
      <c r="BF20" s="97">
        <f t="shared" si="16"/>
        <v>0</v>
      </c>
      <c r="BG20" s="102">
        <f t="shared" si="9"/>
        <v>0</v>
      </c>
      <c r="BH20" s="47"/>
      <c r="BI20" s="47"/>
      <c r="BJ20" s="97">
        <f t="shared" si="17"/>
        <v>0</v>
      </c>
      <c r="BK20" s="102">
        <f t="shared" si="10"/>
        <v>0</v>
      </c>
      <c r="BL20" s="47"/>
      <c r="BM20" s="47"/>
      <c r="BN20" s="94">
        <f t="shared" si="18"/>
        <v>0</v>
      </c>
      <c r="BO20" s="104"/>
    </row>
    <row r="21" spans="1:67" x14ac:dyDescent="0.2">
      <c r="A21" s="18">
        <v>40711</v>
      </c>
      <c r="B21">
        <f t="shared" si="0"/>
        <v>0</v>
      </c>
      <c r="C21">
        <f t="shared" si="11"/>
        <v>11</v>
      </c>
      <c r="D21" s="86">
        <f t="shared" si="1"/>
        <v>0</v>
      </c>
      <c r="E21" s="44"/>
      <c r="F21" s="47"/>
      <c r="G21" s="47"/>
      <c r="H21" s="47"/>
      <c r="I21" s="47"/>
      <c r="J21" s="47"/>
      <c r="K21" s="45"/>
      <c r="L21" s="47"/>
      <c r="M21" s="47"/>
      <c r="N21" s="47"/>
      <c r="O21" s="47"/>
      <c r="P21" s="90">
        <f t="shared" si="2"/>
        <v>10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0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2"/>
        <v>0</v>
      </c>
      <c r="AJ21" s="35"/>
      <c r="AK21" s="18">
        <v>40711</v>
      </c>
      <c r="AL21" s="86">
        <f t="shared" si="6"/>
        <v>0</v>
      </c>
      <c r="AM21" s="47"/>
      <c r="AN21" s="47"/>
      <c r="AO21" s="47"/>
      <c r="AP21" s="47"/>
      <c r="AQ21" s="97">
        <f t="shared" si="13"/>
        <v>1</v>
      </c>
      <c r="AR21" s="18">
        <v>40711</v>
      </c>
      <c r="AS21" s="86">
        <f t="shared" si="7"/>
        <v>0</v>
      </c>
      <c r="AT21" s="47"/>
      <c r="AU21" s="47"/>
      <c r="AV21" s="97">
        <f t="shared" si="14"/>
        <v>0</v>
      </c>
      <c r="AW21" s="86">
        <f t="shared" si="15"/>
        <v>0</v>
      </c>
      <c r="AX21" s="47"/>
      <c r="AY21" s="47"/>
      <c r="AZ21" s="97">
        <f t="shared" si="19"/>
        <v>0</v>
      </c>
      <c r="BA21" s="102">
        <f t="shared" si="8"/>
        <v>0</v>
      </c>
      <c r="BB21" s="47"/>
      <c r="BC21" s="47"/>
      <c r="BD21" s="47"/>
      <c r="BE21" s="47"/>
      <c r="BF21" s="97">
        <f t="shared" si="16"/>
        <v>0</v>
      </c>
      <c r="BG21" s="102">
        <f t="shared" si="9"/>
        <v>0</v>
      </c>
      <c r="BH21" s="47"/>
      <c r="BI21" s="47"/>
      <c r="BJ21" s="97">
        <f t="shared" si="17"/>
        <v>0</v>
      </c>
      <c r="BK21" s="102">
        <f t="shared" si="10"/>
        <v>0</v>
      </c>
      <c r="BL21" s="47"/>
      <c r="BM21" s="47"/>
      <c r="BN21" s="94">
        <f t="shared" si="18"/>
        <v>0</v>
      </c>
      <c r="BO21" s="104" t="s">
        <v>66</v>
      </c>
    </row>
    <row r="22" spans="1:67" x14ac:dyDescent="0.2">
      <c r="A22" s="18">
        <v>40712</v>
      </c>
      <c r="B22">
        <f t="shared" si="0"/>
        <v>0</v>
      </c>
      <c r="C22">
        <f t="shared" si="11"/>
        <v>11</v>
      </c>
      <c r="D22" s="86">
        <f t="shared" si="1"/>
        <v>0</v>
      </c>
      <c r="E22" s="44"/>
      <c r="F22" s="47"/>
      <c r="G22" s="47"/>
      <c r="H22" s="47"/>
      <c r="I22" s="47"/>
      <c r="J22" s="47"/>
      <c r="K22" s="45"/>
      <c r="L22" s="47"/>
      <c r="M22" s="47"/>
      <c r="N22" s="47"/>
      <c r="O22" s="47"/>
      <c r="P22" s="90">
        <f t="shared" si="2"/>
        <v>10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0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2"/>
        <v>0</v>
      </c>
      <c r="AJ22" s="35"/>
      <c r="AK22" s="18">
        <v>40712</v>
      </c>
      <c r="AL22" s="86">
        <f t="shared" si="6"/>
        <v>0</v>
      </c>
      <c r="AM22" s="47"/>
      <c r="AN22" s="47"/>
      <c r="AO22" s="47"/>
      <c r="AP22" s="47"/>
      <c r="AQ22" s="97">
        <f t="shared" si="13"/>
        <v>1</v>
      </c>
      <c r="AR22" s="18">
        <v>40712</v>
      </c>
      <c r="AS22" s="86">
        <f t="shared" si="7"/>
        <v>0</v>
      </c>
      <c r="AT22" s="47"/>
      <c r="AU22" s="47"/>
      <c r="AV22" s="97">
        <f t="shared" si="14"/>
        <v>0</v>
      </c>
      <c r="AW22" s="86">
        <f t="shared" si="15"/>
        <v>0</v>
      </c>
      <c r="AX22" s="47"/>
      <c r="AY22" s="47"/>
      <c r="AZ22" s="97">
        <f t="shared" si="19"/>
        <v>0</v>
      </c>
      <c r="BA22" s="102">
        <f t="shared" si="8"/>
        <v>0</v>
      </c>
      <c r="BB22" s="47"/>
      <c r="BC22" s="47"/>
      <c r="BD22" s="47"/>
      <c r="BE22" s="47"/>
      <c r="BF22" s="97">
        <f t="shared" si="16"/>
        <v>0</v>
      </c>
      <c r="BG22" s="102">
        <f t="shared" si="9"/>
        <v>0</v>
      </c>
      <c r="BH22" s="47"/>
      <c r="BI22" s="47"/>
      <c r="BJ22" s="97">
        <f t="shared" si="17"/>
        <v>0</v>
      </c>
      <c r="BK22" s="102">
        <f t="shared" si="10"/>
        <v>0</v>
      </c>
      <c r="BL22" s="47"/>
      <c r="BM22" s="47"/>
      <c r="BN22" s="94">
        <f t="shared" si="18"/>
        <v>0</v>
      </c>
      <c r="BO22" s="104"/>
    </row>
    <row r="23" spans="1:67" x14ac:dyDescent="0.2">
      <c r="A23" s="18">
        <v>40713</v>
      </c>
      <c r="B23">
        <f t="shared" si="0"/>
        <v>0</v>
      </c>
      <c r="C23">
        <f t="shared" si="11"/>
        <v>11</v>
      </c>
      <c r="D23" s="86">
        <f t="shared" si="1"/>
        <v>0</v>
      </c>
      <c r="E23" s="44"/>
      <c r="F23" s="47"/>
      <c r="G23" s="47"/>
      <c r="H23" s="47"/>
      <c r="I23" s="47"/>
      <c r="J23" s="47"/>
      <c r="K23" s="45"/>
      <c r="L23" s="47"/>
      <c r="M23" s="47"/>
      <c r="N23" s="47"/>
      <c r="O23" s="47"/>
      <c r="P23" s="90">
        <f t="shared" si="2"/>
        <v>10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0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2"/>
        <v>0</v>
      </c>
      <c r="AJ23" s="35"/>
      <c r="AK23" s="18">
        <v>40713</v>
      </c>
      <c r="AL23" s="86">
        <f t="shared" si="6"/>
        <v>0</v>
      </c>
      <c r="AM23" s="47"/>
      <c r="AN23" s="47"/>
      <c r="AO23" s="47"/>
      <c r="AP23" s="47"/>
      <c r="AQ23" s="97">
        <f t="shared" si="13"/>
        <v>1</v>
      </c>
      <c r="AR23" s="18">
        <v>40713</v>
      </c>
      <c r="AS23" s="86">
        <f t="shared" si="7"/>
        <v>0</v>
      </c>
      <c r="AT23" s="47"/>
      <c r="AU23" s="47"/>
      <c r="AV23" s="97">
        <f t="shared" si="14"/>
        <v>0</v>
      </c>
      <c r="AW23" s="86">
        <f t="shared" si="15"/>
        <v>0</v>
      </c>
      <c r="AX23" s="47"/>
      <c r="AY23" s="47"/>
      <c r="AZ23" s="97">
        <f t="shared" si="19"/>
        <v>0</v>
      </c>
      <c r="BA23" s="102">
        <f t="shared" si="8"/>
        <v>0</v>
      </c>
      <c r="BB23" s="47"/>
      <c r="BC23" s="47"/>
      <c r="BD23" s="47"/>
      <c r="BE23" s="47"/>
      <c r="BF23" s="97">
        <f t="shared" si="16"/>
        <v>0</v>
      </c>
      <c r="BG23" s="102">
        <f t="shared" si="9"/>
        <v>0</v>
      </c>
      <c r="BH23" s="47"/>
      <c r="BI23" s="47"/>
      <c r="BJ23" s="97">
        <f t="shared" si="17"/>
        <v>0</v>
      </c>
      <c r="BK23" s="102">
        <f t="shared" si="10"/>
        <v>0</v>
      </c>
      <c r="BL23" s="47"/>
      <c r="BM23" s="47"/>
      <c r="BN23" s="94">
        <f t="shared" si="18"/>
        <v>0</v>
      </c>
      <c r="BO23" s="104"/>
    </row>
    <row r="24" spans="1:67" x14ac:dyDescent="0.2">
      <c r="A24" s="18">
        <v>40714</v>
      </c>
      <c r="B24">
        <f t="shared" si="0"/>
        <v>41</v>
      </c>
      <c r="C24">
        <f t="shared" si="11"/>
        <v>52</v>
      </c>
      <c r="D24" s="86">
        <f t="shared" si="1"/>
        <v>41</v>
      </c>
      <c r="E24" s="44"/>
      <c r="F24" s="47"/>
      <c r="G24" s="47">
        <v>21</v>
      </c>
      <c r="H24" s="47">
        <v>20</v>
      </c>
      <c r="I24" s="47"/>
      <c r="J24" s="47"/>
      <c r="K24" s="45"/>
      <c r="L24" s="47"/>
      <c r="M24" s="47"/>
      <c r="N24" s="47"/>
      <c r="O24" s="47"/>
      <c r="P24" s="90">
        <f t="shared" si="2"/>
        <v>51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0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2"/>
        <v>0</v>
      </c>
      <c r="AJ24" s="35"/>
      <c r="AK24" s="18">
        <v>40714</v>
      </c>
      <c r="AL24" s="86">
        <f t="shared" si="6"/>
        <v>0</v>
      </c>
      <c r="AM24" s="47"/>
      <c r="AN24" s="47"/>
      <c r="AO24" s="47"/>
      <c r="AP24" s="47"/>
      <c r="AQ24" s="97">
        <f t="shared" si="13"/>
        <v>1</v>
      </c>
      <c r="AR24" s="18">
        <v>40714</v>
      </c>
      <c r="AS24" s="86">
        <f t="shared" si="7"/>
        <v>0</v>
      </c>
      <c r="AT24" s="47"/>
      <c r="AU24" s="47"/>
      <c r="AV24" s="97">
        <f t="shared" si="14"/>
        <v>0</v>
      </c>
      <c r="AW24" s="86">
        <f t="shared" si="15"/>
        <v>0</v>
      </c>
      <c r="AX24" s="47"/>
      <c r="AY24" s="47"/>
      <c r="AZ24" s="97">
        <f t="shared" si="19"/>
        <v>0</v>
      </c>
      <c r="BA24" s="102">
        <f t="shared" si="8"/>
        <v>0</v>
      </c>
      <c r="BB24" s="47"/>
      <c r="BC24" s="47"/>
      <c r="BD24" s="47"/>
      <c r="BE24" s="47"/>
      <c r="BF24" s="97">
        <f t="shared" si="16"/>
        <v>0</v>
      </c>
      <c r="BG24" s="102">
        <f t="shared" si="9"/>
        <v>0</v>
      </c>
      <c r="BH24" s="47"/>
      <c r="BI24" s="47"/>
      <c r="BJ24" s="97">
        <f t="shared" si="17"/>
        <v>0</v>
      </c>
      <c r="BK24" s="102">
        <f t="shared" si="10"/>
        <v>0</v>
      </c>
      <c r="BL24" s="47"/>
      <c r="BM24" s="47"/>
      <c r="BN24" s="94">
        <f t="shared" si="18"/>
        <v>0</v>
      </c>
      <c r="BO24" s="104" t="s">
        <v>67</v>
      </c>
    </row>
    <row r="25" spans="1:67" x14ac:dyDescent="0.2">
      <c r="A25" s="18">
        <v>40715</v>
      </c>
      <c r="B25">
        <f t="shared" si="0"/>
        <v>0</v>
      </c>
      <c r="C25">
        <f t="shared" si="11"/>
        <v>52</v>
      </c>
      <c r="D25" s="86">
        <f t="shared" si="1"/>
        <v>0</v>
      </c>
      <c r="E25" s="44"/>
      <c r="F25" s="47"/>
      <c r="G25" s="47"/>
      <c r="H25" s="47"/>
      <c r="I25" s="47"/>
      <c r="J25" s="47"/>
      <c r="K25" s="45"/>
      <c r="L25" s="47"/>
      <c r="M25" s="47"/>
      <c r="N25" s="47"/>
      <c r="O25" s="47"/>
      <c r="P25" s="90">
        <f t="shared" si="2"/>
        <v>51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0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2"/>
        <v>0</v>
      </c>
      <c r="AJ25" s="35"/>
      <c r="AK25" s="18">
        <v>40715</v>
      </c>
      <c r="AL25" s="86">
        <f t="shared" si="6"/>
        <v>0</v>
      </c>
      <c r="AM25" s="47"/>
      <c r="AN25" s="47"/>
      <c r="AO25" s="47"/>
      <c r="AP25" s="47"/>
      <c r="AQ25" s="97">
        <f t="shared" si="13"/>
        <v>1</v>
      </c>
      <c r="AR25" s="18">
        <v>40715</v>
      </c>
      <c r="AS25" s="86">
        <f t="shared" si="7"/>
        <v>0</v>
      </c>
      <c r="AT25" s="47"/>
      <c r="AU25" s="47"/>
      <c r="AV25" s="97">
        <f t="shared" si="14"/>
        <v>0</v>
      </c>
      <c r="AW25" s="86">
        <f t="shared" si="15"/>
        <v>0</v>
      </c>
      <c r="AX25" s="47"/>
      <c r="AY25" s="47"/>
      <c r="AZ25" s="97">
        <f t="shared" si="19"/>
        <v>0</v>
      </c>
      <c r="BA25" s="102">
        <f t="shared" si="8"/>
        <v>0</v>
      </c>
      <c r="BB25" s="47"/>
      <c r="BC25" s="47"/>
      <c r="BD25" s="47"/>
      <c r="BE25" s="47"/>
      <c r="BF25" s="97">
        <f t="shared" si="16"/>
        <v>0</v>
      </c>
      <c r="BG25" s="102">
        <f t="shared" si="9"/>
        <v>0</v>
      </c>
      <c r="BH25" s="47"/>
      <c r="BI25" s="47"/>
      <c r="BJ25" s="97">
        <f t="shared" si="17"/>
        <v>0</v>
      </c>
      <c r="BK25" s="102">
        <f t="shared" si="10"/>
        <v>0</v>
      </c>
      <c r="BL25" s="47"/>
      <c r="BM25" s="47"/>
      <c r="BN25" s="94">
        <f t="shared" si="18"/>
        <v>0</v>
      </c>
      <c r="BO25" s="104"/>
    </row>
    <row r="26" spans="1:67" x14ac:dyDescent="0.2">
      <c r="A26" s="18">
        <v>40716</v>
      </c>
      <c r="B26">
        <f t="shared" si="0"/>
        <v>0</v>
      </c>
      <c r="C26">
        <f t="shared" si="11"/>
        <v>52</v>
      </c>
      <c r="D26" s="86">
        <f t="shared" si="1"/>
        <v>0</v>
      </c>
      <c r="E26" s="44"/>
      <c r="F26" s="47"/>
      <c r="G26" s="47"/>
      <c r="H26" s="47"/>
      <c r="I26" s="47"/>
      <c r="J26" s="47"/>
      <c r="K26" s="45"/>
      <c r="L26" s="47"/>
      <c r="M26" s="47"/>
      <c r="N26" s="47"/>
      <c r="O26" s="47"/>
      <c r="P26" s="90">
        <f t="shared" si="2"/>
        <v>51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0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2"/>
        <v>0</v>
      </c>
      <c r="AJ26" s="35"/>
      <c r="AK26" s="18">
        <v>40716</v>
      </c>
      <c r="AL26" s="86">
        <f t="shared" si="6"/>
        <v>0</v>
      </c>
      <c r="AM26" s="47"/>
      <c r="AN26" s="47"/>
      <c r="AO26" s="47"/>
      <c r="AP26" s="47"/>
      <c r="AQ26" s="97">
        <f t="shared" si="13"/>
        <v>1</v>
      </c>
      <c r="AR26" s="18">
        <v>40716</v>
      </c>
      <c r="AS26" s="86">
        <f t="shared" si="7"/>
        <v>0</v>
      </c>
      <c r="AT26" s="47"/>
      <c r="AU26" s="47"/>
      <c r="AV26" s="97">
        <f t="shared" si="14"/>
        <v>0</v>
      </c>
      <c r="AW26" s="86">
        <f t="shared" si="15"/>
        <v>0</v>
      </c>
      <c r="AX26" s="47"/>
      <c r="AY26" s="47"/>
      <c r="AZ26" s="97">
        <f t="shared" si="19"/>
        <v>0</v>
      </c>
      <c r="BA26" s="102">
        <f t="shared" si="8"/>
        <v>0</v>
      </c>
      <c r="BB26" s="47"/>
      <c r="BC26" s="47"/>
      <c r="BD26" s="47"/>
      <c r="BE26" s="47"/>
      <c r="BF26" s="97">
        <f t="shared" si="16"/>
        <v>0</v>
      </c>
      <c r="BG26" s="102">
        <f t="shared" si="9"/>
        <v>0</v>
      </c>
      <c r="BH26" s="47"/>
      <c r="BI26" s="47"/>
      <c r="BJ26" s="97">
        <f t="shared" si="17"/>
        <v>0</v>
      </c>
      <c r="BK26" s="102">
        <f t="shared" si="10"/>
        <v>0</v>
      </c>
      <c r="BL26" s="47"/>
      <c r="BM26" s="47"/>
      <c r="BN26" s="94">
        <f t="shared" si="18"/>
        <v>0</v>
      </c>
      <c r="BO26" s="104"/>
    </row>
    <row r="27" spans="1:67" x14ac:dyDescent="0.2">
      <c r="A27" s="18">
        <v>40717</v>
      </c>
      <c r="B27">
        <f t="shared" si="0"/>
        <v>65</v>
      </c>
      <c r="C27">
        <f t="shared" si="11"/>
        <v>117</v>
      </c>
      <c r="D27" s="86">
        <f t="shared" si="1"/>
        <v>65</v>
      </c>
      <c r="E27" s="44"/>
      <c r="F27" s="47"/>
      <c r="G27" s="47"/>
      <c r="H27" s="47"/>
      <c r="I27" s="47">
        <v>20</v>
      </c>
      <c r="J27" s="47">
        <v>20</v>
      </c>
      <c r="K27" s="45">
        <v>25</v>
      </c>
      <c r="L27" s="47"/>
      <c r="M27" s="47"/>
      <c r="N27" s="47"/>
      <c r="O27" s="47"/>
      <c r="P27" s="90">
        <f t="shared" si="2"/>
        <v>116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4"/>
        <v>0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2"/>
        <v>0</v>
      </c>
      <c r="AJ27" s="35"/>
      <c r="AK27" s="18">
        <v>40717</v>
      </c>
      <c r="AL27" s="86">
        <f t="shared" si="6"/>
        <v>0</v>
      </c>
      <c r="AM27" s="47"/>
      <c r="AN27" s="47"/>
      <c r="AO27" s="47"/>
      <c r="AP27" s="47"/>
      <c r="AQ27" s="97">
        <f t="shared" si="13"/>
        <v>1</v>
      </c>
      <c r="AR27" s="18">
        <v>40717</v>
      </c>
      <c r="AS27" s="86">
        <f t="shared" si="7"/>
        <v>0</v>
      </c>
      <c r="AT27" s="47"/>
      <c r="AU27" s="47"/>
      <c r="AV27" s="97">
        <f t="shared" si="14"/>
        <v>0</v>
      </c>
      <c r="AW27" s="86">
        <f t="shared" si="15"/>
        <v>0</v>
      </c>
      <c r="AX27" s="47"/>
      <c r="AY27" s="47"/>
      <c r="AZ27" s="97">
        <f t="shared" si="19"/>
        <v>0</v>
      </c>
      <c r="BA27" s="102">
        <f t="shared" si="8"/>
        <v>0</v>
      </c>
      <c r="BB27" s="47"/>
      <c r="BC27" s="47"/>
      <c r="BD27" s="47"/>
      <c r="BE27" s="47"/>
      <c r="BF27" s="97">
        <f t="shared" si="16"/>
        <v>0</v>
      </c>
      <c r="BG27" s="102">
        <f t="shared" si="9"/>
        <v>0</v>
      </c>
      <c r="BH27" s="47"/>
      <c r="BI27" s="47"/>
      <c r="BJ27" s="97">
        <f t="shared" si="17"/>
        <v>0</v>
      </c>
      <c r="BK27" s="102">
        <f t="shared" si="10"/>
        <v>0</v>
      </c>
      <c r="BL27" s="47"/>
      <c r="BM27" s="47"/>
      <c r="BN27" s="94">
        <f t="shared" si="18"/>
        <v>0</v>
      </c>
      <c r="BO27" s="104"/>
    </row>
    <row r="28" spans="1:67" x14ac:dyDescent="0.2">
      <c r="A28" s="18">
        <v>40718</v>
      </c>
      <c r="B28">
        <f t="shared" si="0"/>
        <v>79</v>
      </c>
      <c r="C28">
        <f t="shared" si="11"/>
        <v>196</v>
      </c>
      <c r="D28" s="86">
        <f t="shared" si="1"/>
        <v>79</v>
      </c>
      <c r="E28" s="44">
        <v>48</v>
      </c>
      <c r="F28" s="47"/>
      <c r="G28" s="47"/>
      <c r="H28" s="47"/>
      <c r="I28" s="47"/>
      <c r="J28" s="47"/>
      <c r="K28" s="45">
        <v>31</v>
      </c>
      <c r="L28" s="47"/>
      <c r="M28" s="47"/>
      <c r="N28" s="47"/>
      <c r="O28" s="47"/>
      <c r="P28" s="90">
        <f t="shared" si="2"/>
        <v>195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0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2"/>
        <v>0</v>
      </c>
      <c r="AJ28" s="35"/>
      <c r="AK28" s="18">
        <v>40718</v>
      </c>
      <c r="AL28" s="86">
        <f t="shared" si="6"/>
        <v>0</v>
      </c>
      <c r="AM28" s="47"/>
      <c r="AN28" s="47"/>
      <c r="AO28" s="47"/>
      <c r="AP28" s="47"/>
      <c r="AQ28" s="97">
        <f t="shared" si="13"/>
        <v>1</v>
      </c>
      <c r="AR28" s="18">
        <v>40718</v>
      </c>
      <c r="AS28" s="86">
        <f t="shared" si="7"/>
        <v>0</v>
      </c>
      <c r="AT28" s="47"/>
      <c r="AU28" s="47"/>
      <c r="AV28" s="97">
        <f t="shared" si="14"/>
        <v>0</v>
      </c>
      <c r="AW28" s="86">
        <f t="shared" si="15"/>
        <v>0</v>
      </c>
      <c r="AX28" s="47"/>
      <c r="AY28" s="47"/>
      <c r="AZ28" s="97">
        <f t="shared" si="19"/>
        <v>0</v>
      </c>
      <c r="BA28" s="102">
        <f t="shared" si="8"/>
        <v>0</v>
      </c>
      <c r="BB28" s="47"/>
      <c r="BC28" s="47"/>
      <c r="BD28" s="47"/>
      <c r="BE28" s="47"/>
      <c r="BF28" s="97">
        <f t="shared" si="16"/>
        <v>0</v>
      </c>
      <c r="BG28" s="102">
        <f t="shared" si="9"/>
        <v>0</v>
      </c>
      <c r="BH28" s="47"/>
      <c r="BI28" s="47"/>
      <c r="BJ28" s="97">
        <f t="shared" si="17"/>
        <v>0</v>
      </c>
      <c r="BK28" s="102">
        <f t="shared" si="10"/>
        <v>0</v>
      </c>
      <c r="BL28" s="47"/>
      <c r="BM28" s="47"/>
      <c r="BN28" s="94">
        <f t="shared" si="18"/>
        <v>0</v>
      </c>
      <c r="BO28" s="104"/>
    </row>
    <row r="29" spans="1:67" x14ac:dyDescent="0.2">
      <c r="A29" s="18">
        <v>40719</v>
      </c>
      <c r="B29">
        <f t="shared" si="0"/>
        <v>0</v>
      </c>
      <c r="C29">
        <f t="shared" si="11"/>
        <v>196</v>
      </c>
      <c r="D29" s="86">
        <f t="shared" si="1"/>
        <v>0</v>
      </c>
      <c r="E29" s="44"/>
      <c r="F29" s="47"/>
      <c r="G29" s="47"/>
      <c r="H29" s="47"/>
      <c r="I29" s="47"/>
      <c r="J29" s="47"/>
      <c r="K29" s="45"/>
      <c r="L29" s="47"/>
      <c r="M29" s="47"/>
      <c r="N29" s="47"/>
      <c r="O29" s="47"/>
      <c r="P29" s="90">
        <f t="shared" si="2"/>
        <v>195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0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2"/>
        <v>0</v>
      </c>
      <c r="AJ29" s="35"/>
      <c r="AK29" s="18">
        <v>40719</v>
      </c>
      <c r="AL29" s="86">
        <f t="shared" si="6"/>
        <v>0</v>
      </c>
      <c r="AM29" s="47"/>
      <c r="AN29" s="47"/>
      <c r="AO29" s="47"/>
      <c r="AP29" s="47"/>
      <c r="AQ29" s="97">
        <f t="shared" si="13"/>
        <v>1</v>
      </c>
      <c r="AR29" s="18">
        <v>40719</v>
      </c>
      <c r="AS29" s="86">
        <f t="shared" si="7"/>
        <v>0</v>
      </c>
      <c r="AT29" s="47"/>
      <c r="AU29" s="47"/>
      <c r="AV29" s="97">
        <f t="shared" si="14"/>
        <v>0</v>
      </c>
      <c r="AW29" s="86">
        <f t="shared" si="15"/>
        <v>0</v>
      </c>
      <c r="AX29" s="47"/>
      <c r="AY29" s="47"/>
      <c r="AZ29" s="97">
        <f t="shared" si="19"/>
        <v>0</v>
      </c>
      <c r="BA29" s="102">
        <f t="shared" si="8"/>
        <v>0</v>
      </c>
      <c r="BB29" s="47"/>
      <c r="BC29" s="47"/>
      <c r="BD29" s="47"/>
      <c r="BE29" s="47"/>
      <c r="BF29" s="97">
        <f t="shared" si="16"/>
        <v>0</v>
      </c>
      <c r="BG29" s="102">
        <f t="shared" si="9"/>
        <v>0</v>
      </c>
      <c r="BH29" s="47"/>
      <c r="BI29" s="47"/>
      <c r="BJ29" s="97">
        <f t="shared" si="17"/>
        <v>0</v>
      </c>
      <c r="BK29" s="102">
        <f t="shared" si="10"/>
        <v>0</v>
      </c>
      <c r="BL29" s="47"/>
      <c r="BM29" s="47"/>
      <c r="BN29" s="94">
        <f t="shared" si="18"/>
        <v>0</v>
      </c>
      <c r="BO29" s="104" t="s">
        <v>70</v>
      </c>
    </row>
    <row r="30" spans="1:67" x14ac:dyDescent="0.2">
      <c r="A30" s="18">
        <v>40720</v>
      </c>
      <c r="B30">
        <f t="shared" si="0"/>
        <v>0</v>
      </c>
      <c r="C30">
        <f t="shared" si="11"/>
        <v>196</v>
      </c>
      <c r="D30" s="86">
        <f t="shared" si="1"/>
        <v>0</v>
      </c>
      <c r="E30" s="44"/>
      <c r="F30" s="47"/>
      <c r="G30" s="47"/>
      <c r="H30" s="47"/>
      <c r="I30" s="47"/>
      <c r="J30" s="47"/>
      <c r="K30" s="45"/>
      <c r="L30" s="47"/>
      <c r="M30" s="47"/>
      <c r="N30" s="47"/>
      <c r="O30" s="47"/>
      <c r="P30" s="90">
        <f t="shared" si="2"/>
        <v>195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0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2"/>
        <v>0</v>
      </c>
      <c r="AJ30" s="35"/>
      <c r="AK30" s="18">
        <v>40720</v>
      </c>
      <c r="AL30" s="86">
        <f t="shared" si="6"/>
        <v>0</v>
      </c>
      <c r="AM30" s="47"/>
      <c r="AN30" s="47"/>
      <c r="AO30" s="47"/>
      <c r="AP30" s="47"/>
      <c r="AQ30" s="97">
        <f t="shared" si="13"/>
        <v>1</v>
      </c>
      <c r="AR30" s="18">
        <v>40720</v>
      </c>
      <c r="AS30" s="86">
        <f t="shared" si="7"/>
        <v>0</v>
      </c>
      <c r="AT30" s="47"/>
      <c r="AU30" s="47"/>
      <c r="AV30" s="97">
        <f t="shared" si="14"/>
        <v>0</v>
      </c>
      <c r="AW30" s="86">
        <f t="shared" si="15"/>
        <v>0</v>
      </c>
      <c r="AX30" s="47"/>
      <c r="AY30" s="47"/>
      <c r="AZ30" s="97">
        <f t="shared" si="19"/>
        <v>0</v>
      </c>
      <c r="BA30" s="102">
        <f t="shared" si="8"/>
        <v>0</v>
      </c>
      <c r="BB30" s="47"/>
      <c r="BC30" s="47"/>
      <c r="BD30" s="47"/>
      <c r="BE30" s="47"/>
      <c r="BF30" s="97">
        <f t="shared" si="16"/>
        <v>0</v>
      </c>
      <c r="BG30" s="102">
        <f t="shared" si="9"/>
        <v>0</v>
      </c>
      <c r="BH30" s="47"/>
      <c r="BI30" s="47"/>
      <c r="BJ30" s="97">
        <f t="shared" si="17"/>
        <v>0</v>
      </c>
      <c r="BK30" s="102">
        <f t="shared" si="10"/>
        <v>0</v>
      </c>
      <c r="BL30" s="47"/>
      <c r="BM30" s="47"/>
      <c r="BN30" s="94">
        <f t="shared" si="18"/>
        <v>0</v>
      </c>
      <c r="BO30" s="104"/>
    </row>
    <row r="31" spans="1:67" x14ac:dyDescent="0.2">
      <c r="A31" s="18">
        <v>40721</v>
      </c>
      <c r="B31">
        <f t="shared" si="0"/>
        <v>188</v>
      </c>
      <c r="C31">
        <f t="shared" si="11"/>
        <v>384</v>
      </c>
      <c r="D31" s="86">
        <f t="shared" si="1"/>
        <v>188</v>
      </c>
      <c r="E31" s="45"/>
      <c r="F31" s="47"/>
      <c r="G31" s="47">
        <v>93</v>
      </c>
      <c r="H31" s="47">
        <v>95</v>
      </c>
      <c r="I31" s="47"/>
      <c r="J31" s="47"/>
      <c r="K31" s="45"/>
      <c r="L31" s="47"/>
      <c r="M31" s="47"/>
      <c r="N31" s="47"/>
      <c r="O31" s="47"/>
      <c r="P31" s="90">
        <f t="shared" si="2"/>
        <v>383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0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2"/>
        <v>0</v>
      </c>
      <c r="AJ31" s="35"/>
      <c r="AK31" s="18">
        <v>40721</v>
      </c>
      <c r="AL31" s="86">
        <f t="shared" si="6"/>
        <v>0</v>
      </c>
      <c r="AM31" s="47"/>
      <c r="AN31" s="47"/>
      <c r="AO31" s="47"/>
      <c r="AP31" s="47"/>
      <c r="AQ31" s="97">
        <f t="shared" si="13"/>
        <v>1</v>
      </c>
      <c r="AR31" s="18">
        <v>40721</v>
      </c>
      <c r="AS31" s="86">
        <f t="shared" si="7"/>
        <v>0</v>
      </c>
      <c r="AT31" s="47"/>
      <c r="AU31" s="47"/>
      <c r="AV31" s="97">
        <f t="shared" si="14"/>
        <v>0</v>
      </c>
      <c r="AW31" s="86">
        <f t="shared" si="15"/>
        <v>0</v>
      </c>
      <c r="AX31" s="47"/>
      <c r="AY31" s="47"/>
      <c r="AZ31" s="97">
        <f t="shared" si="19"/>
        <v>0</v>
      </c>
      <c r="BA31" s="102">
        <f t="shared" si="8"/>
        <v>0</v>
      </c>
      <c r="BB31" s="47"/>
      <c r="BC31" s="47"/>
      <c r="BD31" s="47"/>
      <c r="BE31" s="47"/>
      <c r="BF31" s="97">
        <f t="shared" si="16"/>
        <v>0</v>
      </c>
      <c r="BG31" s="102">
        <f t="shared" si="9"/>
        <v>0</v>
      </c>
      <c r="BH31" s="47"/>
      <c r="BI31" s="47"/>
      <c r="BJ31" s="97">
        <f t="shared" si="17"/>
        <v>0</v>
      </c>
      <c r="BK31" s="102">
        <f t="shared" si="10"/>
        <v>0</v>
      </c>
      <c r="BL31" s="47"/>
      <c r="BM31" s="47"/>
      <c r="BN31" s="94">
        <f t="shared" si="18"/>
        <v>0</v>
      </c>
      <c r="BO31" s="104"/>
    </row>
    <row r="32" spans="1:67" x14ac:dyDescent="0.2">
      <c r="A32" s="18">
        <v>40722</v>
      </c>
      <c r="B32">
        <f t="shared" si="0"/>
        <v>55</v>
      </c>
      <c r="C32">
        <f t="shared" si="11"/>
        <v>439</v>
      </c>
      <c r="D32" s="86">
        <f t="shared" si="1"/>
        <v>55</v>
      </c>
      <c r="E32" s="44"/>
      <c r="F32" s="47"/>
      <c r="G32" s="47"/>
      <c r="H32" s="47"/>
      <c r="I32" s="47">
        <v>55</v>
      </c>
      <c r="J32" s="47"/>
      <c r="K32" s="45"/>
      <c r="L32" s="47"/>
      <c r="M32" s="47"/>
      <c r="N32" s="47"/>
      <c r="O32" s="47"/>
      <c r="P32" s="90">
        <f t="shared" si="2"/>
        <v>438</v>
      </c>
      <c r="Q32" s="94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7">
        <f t="shared" si="4"/>
        <v>0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2"/>
        <v>0</v>
      </c>
      <c r="AJ32" s="35"/>
      <c r="AK32" s="18">
        <v>40722</v>
      </c>
      <c r="AL32" s="86">
        <f t="shared" si="6"/>
        <v>0</v>
      </c>
      <c r="AM32" s="47"/>
      <c r="AN32" s="47"/>
      <c r="AO32" s="47"/>
      <c r="AP32" s="47"/>
      <c r="AQ32" s="97">
        <f t="shared" si="13"/>
        <v>1</v>
      </c>
      <c r="AR32" s="18">
        <v>40722</v>
      </c>
      <c r="AS32" s="86">
        <f t="shared" si="7"/>
        <v>0</v>
      </c>
      <c r="AT32" s="47"/>
      <c r="AU32" s="47"/>
      <c r="AV32" s="97">
        <f t="shared" si="14"/>
        <v>0</v>
      </c>
      <c r="AW32" s="86">
        <f t="shared" si="15"/>
        <v>0</v>
      </c>
      <c r="AX32" s="47"/>
      <c r="AY32" s="47"/>
      <c r="AZ32" s="97">
        <f t="shared" si="19"/>
        <v>0</v>
      </c>
      <c r="BA32" s="102">
        <f t="shared" si="8"/>
        <v>0</v>
      </c>
      <c r="BB32" s="47"/>
      <c r="BC32" s="47"/>
      <c r="BD32" s="47"/>
      <c r="BE32" s="47"/>
      <c r="BF32" s="97">
        <f t="shared" si="16"/>
        <v>0</v>
      </c>
      <c r="BG32" s="102">
        <f t="shared" si="9"/>
        <v>0</v>
      </c>
      <c r="BH32" s="47"/>
      <c r="BI32" s="47"/>
      <c r="BJ32" s="97">
        <f t="shared" si="17"/>
        <v>0</v>
      </c>
      <c r="BK32" s="102">
        <f t="shared" si="10"/>
        <v>0</v>
      </c>
      <c r="BL32" s="47"/>
      <c r="BM32" s="47"/>
      <c r="BN32" s="94">
        <f t="shared" si="18"/>
        <v>0</v>
      </c>
      <c r="BO32" s="104"/>
    </row>
    <row r="33" spans="1:67" x14ac:dyDescent="0.2">
      <c r="A33" s="18">
        <v>40723</v>
      </c>
      <c r="B33">
        <f t="shared" si="0"/>
        <v>67</v>
      </c>
      <c r="C33">
        <f t="shared" si="11"/>
        <v>506</v>
      </c>
      <c r="D33" s="86">
        <f t="shared" si="1"/>
        <v>67</v>
      </c>
      <c r="E33" s="44"/>
      <c r="F33" s="47"/>
      <c r="G33" s="47"/>
      <c r="H33" s="47"/>
      <c r="I33" s="47"/>
      <c r="J33" s="47">
        <v>67</v>
      </c>
      <c r="K33" s="45"/>
      <c r="L33" s="47"/>
      <c r="M33" s="47"/>
      <c r="N33" s="47"/>
      <c r="O33" s="47"/>
      <c r="P33" s="90">
        <f t="shared" si="2"/>
        <v>505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0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2"/>
        <v>0</v>
      </c>
      <c r="AJ33" s="35"/>
      <c r="AK33" s="18">
        <v>40723</v>
      </c>
      <c r="AL33" s="86">
        <f t="shared" si="6"/>
        <v>0</v>
      </c>
      <c r="AM33" s="47"/>
      <c r="AN33" s="47"/>
      <c r="AO33" s="47"/>
      <c r="AP33" s="47"/>
      <c r="AQ33" s="97">
        <f t="shared" si="13"/>
        <v>1</v>
      </c>
      <c r="AR33" s="18">
        <v>40723</v>
      </c>
      <c r="AS33" s="86">
        <f t="shared" si="7"/>
        <v>0</v>
      </c>
      <c r="AT33" s="47"/>
      <c r="AU33" s="47"/>
      <c r="AV33" s="97">
        <f t="shared" si="14"/>
        <v>0</v>
      </c>
      <c r="AW33" s="86">
        <f t="shared" si="15"/>
        <v>0</v>
      </c>
      <c r="AX33" s="47"/>
      <c r="AY33" s="47"/>
      <c r="AZ33" s="97">
        <f t="shared" si="19"/>
        <v>0</v>
      </c>
      <c r="BA33" s="102">
        <f t="shared" si="8"/>
        <v>0</v>
      </c>
      <c r="BB33" s="47"/>
      <c r="BC33" s="47"/>
      <c r="BD33" s="47"/>
      <c r="BE33" s="47"/>
      <c r="BF33" s="97">
        <f t="shared" si="16"/>
        <v>0</v>
      </c>
      <c r="BG33" s="102">
        <f t="shared" si="9"/>
        <v>0</v>
      </c>
      <c r="BH33" s="47"/>
      <c r="BI33" s="47"/>
      <c r="BJ33" s="97">
        <f t="shared" si="17"/>
        <v>0</v>
      </c>
      <c r="BK33" s="102">
        <f t="shared" si="10"/>
        <v>0</v>
      </c>
      <c r="BL33" s="47"/>
      <c r="BM33" s="47"/>
      <c r="BN33" s="94">
        <f t="shared" si="18"/>
        <v>0</v>
      </c>
      <c r="BO33" s="104" t="s">
        <v>71</v>
      </c>
    </row>
    <row r="34" spans="1:67" x14ac:dyDescent="0.2">
      <c r="A34" s="18">
        <v>40724</v>
      </c>
      <c r="B34">
        <f t="shared" si="0"/>
        <v>169</v>
      </c>
      <c r="C34">
        <f t="shared" si="11"/>
        <v>675</v>
      </c>
      <c r="D34" s="87">
        <f t="shared" si="1"/>
        <v>169</v>
      </c>
      <c r="E34" s="44"/>
      <c r="F34" s="47"/>
      <c r="G34" s="47"/>
      <c r="H34" s="47"/>
      <c r="I34" s="47"/>
      <c r="J34" s="47"/>
      <c r="K34" s="45">
        <v>169</v>
      </c>
      <c r="L34" s="47"/>
      <c r="M34" s="47"/>
      <c r="N34" s="47"/>
      <c r="O34" s="47"/>
      <c r="P34" s="90">
        <f t="shared" si="2"/>
        <v>674</v>
      </c>
      <c r="Q34" s="95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8">
        <f t="shared" si="4"/>
        <v>0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2"/>
        <v>0</v>
      </c>
      <c r="AJ34" s="36"/>
      <c r="AK34" s="18">
        <v>40724</v>
      </c>
      <c r="AL34" s="86">
        <f t="shared" si="6"/>
        <v>0</v>
      </c>
      <c r="AM34" s="47"/>
      <c r="AN34" s="47"/>
      <c r="AO34" s="47"/>
      <c r="AP34" s="47"/>
      <c r="AQ34" s="97">
        <f t="shared" si="13"/>
        <v>1</v>
      </c>
      <c r="AR34" s="18">
        <v>40724</v>
      </c>
      <c r="AS34" s="86">
        <f t="shared" si="7"/>
        <v>0</v>
      </c>
      <c r="AT34" s="47"/>
      <c r="AU34" s="47"/>
      <c r="AV34" s="97">
        <f t="shared" si="14"/>
        <v>0</v>
      </c>
      <c r="AW34" s="86">
        <f t="shared" si="15"/>
        <v>0</v>
      </c>
      <c r="AX34" s="47"/>
      <c r="AY34" s="47"/>
      <c r="AZ34" s="97">
        <f t="shared" si="19"/>
        <v>0</v>
      </c>
      <c r="BA34" s="102">
        <f t="shared" si="8"/>
        <v>0</v>
      </c>
      <c r="BB34" s="47"/>
      <c r="BC34" s="47"/>
      <c r="BD34" s="47"/>
      <c r="BE34" s="47"/>
      <c r="BF34" s="97">
        <f t="shared" si="16"/>
        <v>0</v>
      </c>
      <c r="BG34" s="102">
        <f t="shared" si="9"/>
        <v>0</v>
      </c>
      <c r="BH34" s="47"/>
      <c r="BI34" s="47"/>
      <c r="BJ34" s="97">
        <f t="shared" si="17"/>
        <v>0</v>
      </c>
      <c r="BK34" s="102">
        <f t="shared" si="10"/>
        <v>0</v>
      </c>
      <c r="BL34" s="47"/>
      <c r="BM34" s="47"/>
      <c r="BN34" s="94">
        <f t="shared" si="18"/>
        <v>0</v>
      </c>
      <c r="BO34" s="108"/>
    </row>
    <row r="35" spans="1:67" s="30" customFormat="1" x14ac:dyDescent="0.2">
      <c r="A35" s="28" t="s">
        <v>58</v>
      </c>
      <c r="B35" s="29"/>
      <c r="C35" s="29"/>
      <c r="D35" s="37">
        <f t="shared" ref="D35:AP35" si="20">SUM(D5:D34)</f>
        <v>674</v>
      </c>
      <c r="E35" s="37">
        <f t="shared" si="20"/>
        <v>58</v>
      </c>
      <c r="F35" s="37">
        <f t="shared" si="20"/>
        <v>0</v>
      </c>
      <c r="G35" s="37">
        <f t="shared" si="20"/>
        <v>114</v>
      </c>
      <c r="H35" s="37">
        <f t="shared" si="20"/>
        <v>115</v>
      </c>
      <c r="I35" s="37">
        <f t="shared" si="20"/>
        <v>75</v>
      </c>
      <c r="J35" s="37">
        <f t="shared" si="20"/>
        <v>87</v>
      </c>
      <c r="K35" s="37">
        <f>SUM(K5:K34)</f>
        <v>225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674</v>
      </c>
      <c r="Q35" s="37">
        <f t="shared" si="20"/>
        <v>0</v>
      </c>
      <c r="R35" s="37">
        <f t="shared" si="20"/>
        <v>0</v>
      </c>
      <c r="S35" s="37">
        <f>SUM(S5:S34)</f>
        <v>0</v>
      </c>
      <c r="T35" s="37">
        <f t="shared" si="20"/>
        <v>0</v>
      </c>
      <c r="U35" s="37">
        <f t="shared" si="20"/>
        <v>0</v>
      </c>
      <c r="V35" s="37">
        <f>SUM(V5:V34)</f>
        <v>0</v>
      </c>
      <c r="W35" s="37">
        <f t="shared" si="20"/>
        <v>0</v>
      </c>
      <c r="X35" s="37">
        <f t="shared" si="20"/>
        <v>0</v>
      </c>
      <c r="Y35" s="37">
        <f t="shared" si="20"/>
        <v>0</v>
      </c>
      <c r="Z35" s="37">
        <f>SUM(Z34)</f>
        <v>0</v>
      </c>
      <c r="AA35" s="37">
        <f t="shared" si="20"/>
        <v>0</v>
      </c>
      <c r="AB35" s="37">
        <f t="shared" si="20"/>
        <v>0</v>
      </c>
      <c r="AC35" s="37">
        <f t="shared" si="20"/>
        <v>0</v>
      </c>
      <c r="AD35" s="37">
        <f t="shared" si="20"/>
        <v>0</v>
      </c>
      <c r="AE35" s="37">
        <f t="shared" si="20"/>
        <v>0</v>
      </c>
      <c r="AF35" s="37">
        <f t="shared" si="20"/>
        <v>0</v>
      </c>
      <c r="AG35" s="37">
        <f t="shared" si="20"/>
        <v>0</v>
      </c>
      <c r="AH35" s="37">
        <f t="shared" si="20"/>
        <v>0</v>
      </c>
      <c r="AI35" s="37">
        <f>SUM(AI34)</f>
        <v>0</v>
      </c>
      <c r="AJ35" s="37"/>
      <c r="AK35" s="29"/>
      <c r="AL35" s="37">
        <f t="shared" si="20"/>
        <v>1</v>
      </c>
      <c r="AM35" s="37">
        <f t="shared" si="20"/>
        <v>0</v>
      </c>
      <c r="AN35" s="37">
        <f t="shared" si="20"/>
        <v>0</v>
      </c>
      <c r="AO35" s="37">
        <f t="shared" si="20"/>
        <v>1</v>
      </c>
      <c r="AP35" s="37">
        <f t="shared" si="20"/>
        <v>0</v>
      </c>
      <c r="AQ35" s="37">
        <f>SUM(AQ34)</f>
        <v>1</v>
      </c>
      <c r="AR35" s="29"/>
      <c r="AS35" s="37">
        <f>SUM(AS5:AS34)</f>
        <v>0</v>
      </c>
      <c r="AT35" s="37">
        <f t="shared" ref="AT35:BG35" si="21">SUM(AT5:AT34)</f>
        <v>0</v>
      </c>
      <c r="AU35" s="37">
        <f t="shared" si="21"/>
        <v>0</v>
      </c>
      <c r="AV35" s="37">
        <f>SUM(AV34)</f>
        <v>0</v>
      </c>
      <c r="AW35" s="37">
        <f t="shared" si="21"/>
        <v>0</v>
      </c>
      <c r="AX35" s="37">
        <f t="shared" si="21"/>
        <v>0</v>
      </c>
      <c r="AY35" s="37">
        <f t="shared" si="21"/>
        <v>0</v>
      </c>
      <c r="AZ35" s="37">
        <f>SUM(AZ34)</f>
        <v>0</v>
      </c>
      <c r="BA35" s="37">
        <f t="shared" si="21"/>
        <v>0</v>
      </c>
      <c r="BB35" s="37">
        <f>SUM(BB5:BB34)</f>
        <v>0</v>
      </c>
      <c r="BC35" s="37">
        <f>SUM(BC5:BC34)</f>
        <v>0</v>
      </c>
      <c r="BD35" s="37">
        <f t="shared" si="21"/>
        <v>0</v>
      </c>
      <c r="BE35" s="37">
        <f t="shared" si="21"/>
        <v>0</v>
      </c>
      <c r="BF35" s="37">
        <f>SUM(BF34)</f>
        <v>0</v>
      </c>
      <c r="BG35" s="37">
        <f t="shared" si="21"/>
        <v>0</v>
      </c>
      <c r="BH35" s="37">
        <f>SUM(BH5:BH34)</f>
        <v>0</v>
      </c>
      <c r="BI35" s="37">
        <f>SUM(BI5:BI34)</f>
        <v>0</v>
      </c>
      <c r="BJ35" s="37">
        <f>SUM(BJ34)</f>
        <v>0</v>
      </c>
      <c r="BK35" s="37">
        <f>SUM(BK5:BK34)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K36"/>
      <c r="AR36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D2:P2"/>
    <mergeCell ref="T4:V4"/>
    <mergeCell ref="BG2:BJ2"/>
    <mergeCell ref="R4:S4"/>
    <mergeCell ref="BK2:BN2"/>
    <mergeCell ref="AF4:AG4"/>
    <mergeCell ref="BA2:BF2"/>
    <mergeCell ref="AN4:AO4"/>
    <mergeCell ref="AS2:AV2"/>
    <mergeCell ref="AW2:AZ2"/>
    <mergeCell ref="AL2:AQ2"/>
    <mergeCell ref="AA2:AI2"/>
    <mergeCell ref="AB4:AC4"/>
    <mergeCell ref="Q2:Z2"/>
  </mergeCells>
  <phoneticPr fontId="2" type="noConversion"/>
  <pageMargins left="0.25" right="0.25" top="0.25" bottom="0.25" header="0.25" footer="0.25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8"/>
  <sheetViews>
    <sheetView topLeftCell="AK7" zoomScale="75" workbookViewId="0">
      <selection activeCell="BP31" sqref="BP31"/>
    </sheetView>
  </sheetViews>
  <sheetFormatPr defaultRowHeight="12.75" x14ac:dyDescent="0.2"/>
  <cols>
    <col min="1" max="1" width="7.8554687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42578125" customWidth="1"/>
    <col min="19" max="19" width="6.140625" customWidth="1"/>
    <col min="20" max="21" width="6" customWidth="1"/>
    <col min="22" max="22" width="8.140625" customWidth="1"/>
    <col min="23" max="23" width="6.85546875" customWidth="1"/>
    <col min="24" max="24" width="8" customWidth="1"/>
    <col min="25" max="25" width="5.85546875" customWidth="1"/>
    <col min="26" max="27" width="6.5703125" customWidth="1"/>
    <col min="28" max="28" width="7.5703125" customWidth="1"/>
    <col min="30" max="30" width="7.7109375" customWidth="1"/>
    <col min="32" max="32" width="7.42578125" customWidth="1"/>
    <col min="34" max="34" width="7.5703125" customWidth="1"/>
    <col min="35" max="35" width="7.42578125" customWidth="1"/>
    <col min="36" max="36" width="7.140625" customWidth="1"/>
    <col min="37" max="37" width="1.28515625" customWidth="1"/>
    <col min="38" max="38" width="9.140625" style="3"/>
    <col min="39" max="39" width="7" customWidth="1"/>
    <col min="42" max="42" width="8.140625" customWidth="1"/>
    <col min="43" max="43" width="6.28515625" customWidth="1"/>
    <col min="44" max="44" width="7" customWidth="1"/>
    <col min="45" max="45" width="8" style="3" customWidth="1"/>
    <col min="46" max="47" width="5.28515625" customWidth="1"/>
    <col min="48" max="48" width="5.42578125" customWidth="1"/>
    <col min="49" max="49" width="7.28515625" customWidth="1"/>
    <col min="50" max="50" width="6.85546875" customWidth="1"/>
    <col min="51" max="51" width="6.28515625" customWidth="1"/>
    <col min="52" max="52" width="6" customWidth="1"/>
    <col min="53" max="53" width="7" customWidth="1"/>
    <col min="54" max="54" width="7.140625" customWidth="1"/>
    <col min="55" max="55" width="5.85546875" customWidth="1"/>
    <col min="56" max="56" width="6.28515625" customWidth="1"/>
    <col min="57" max="57" width="6.85546875" customWidth="1"/>
    <col min="58" max="58" width="5.140625" customWidth="1"/>
    <col min="59" max="60" width="6.85546875" customWidth="1"/>
    <col min="61" max="61" width="6" customWidth="1"/>
    <col min="62" max="62" width="5.28515625" customWidth="1"/>
    <col min="63" max="63" width="5.7109375" customWidth="1"/>
    <col min="64" max="65" width="5.85546875" customWidth="1"/>
    <col min="66" max="66" width="5.5703125" customWidth="1"/>
    <col min="67" max="67" width="5.42578125" customWidth="1"/>
    <col min="68" max="68" width="35.5703125" customWidth="1"/>
  </cols>
  <sheetData>
    <row r="1" spans="1:68" s="3" customFormat="1" ht="11.25" x14ac:dyDescent="0.2"/>
    <row r="2" spans="1:68" s="3" customFormat="1" x14ac:dyDescent="0.2">
      <c r="B2" s="16" t="s">
        <v>0</v>
      </c>
      <c r="C2" s="16"/>
      <c r="D2" s="154" t="s">
        <v>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7"/>
      <c r="Q2" s="154" t="s">
        <v>2</v>
      </c>
      <c r="R2" s="155"/>
      <c r="S2" s="155"/>
      <c r="T2" s="155"/>
      <c r="U2" s="155"/>
      <c r="V2" s="155"/>
      <c r="W2" s="155"/>
      <c r="X2" s="155"/>
      <c r="Y2" s="155"/>
      <c r="Z2" s="157"/>
      <c r="AA2" s="55"/>
      <c r="AB2" s="154" t="s">
        <v>3</v>
      </c>
      <c r="AC2" s="155"/>
      <c r="AD2" s="155"/>
      <c r="AE2" s="155"/>
      <c r="AF2" s="155"/>
      <c r="AG2" s="155"/>
      <c r="AH2" s="155"/>
      <c r="AI2" s="155"/>
      <c r="AJ2" s="157"/>
      <c r="AK2" s="40"/>
      <c r="AM2" s="154" t="s">
        <v>4</v>
      </c>
      <c r="AN2" s="155"/>
      <c r="AO2" s="155"/>
      <c r="AP2" s="155"/>
      <c r="AQ2" s="155"/>
      <c r="AR2" s="157"/>
      <c r="AT2" s="154" t="s">
        <v>5</v>
      </c>
      <c r="AU2" s="155"/>
      <c r="AV2" s="155"/>
      <c r="AW2" s="157"/>
      <c r="AX2" s="163" t="s">
        <v>6</v>
      </c>
      <c r="AY2" s="164"/>
      <c r="AZ2" s="164"/>
      <c r="BA2" s="165"/>
      <c r="BB2" s="154" t="s">
        <v>7</v>
      </c>
      <c r="BC2" s="155"/>
      <c r="BD2" s="155"/>
      <c r="BE2" s="155"/>
      <c r="BF2" s="155"/>
      <c r="BG2" s="157"/>
      <c r="BH2" s="154" t="s">
        <v>8</v>
      </c>
      <c r="BI2" s="155"/>
      <c r="BJ2" s="155"/>
      <c r="BK2" s="157"/>
      <c r="BL2" s="154" t="s">
        <v>35</v>
      </c>
      <c r="BM2" s="155"/>
      <c r="BN2" s="155"/>
      <c r="BO2" s="157"/>
      <c r="BP2" s="42" t="s">
        <v>36</v>
      </c>
    </row>
    <row r="3" spans="1:68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1"/>
      <c r="AB3" s="92" t="s">
        <v>10</v>
      </c>
      <c r="AC3" s="24" t="s">
        <v>16</v>
      </c>
      <c r="AD3" s="24" t="s">
        <v>22</v>
      </c>
      <c r="AE3" s="25" t="s">
        <v>17</v>
      </c>
      <c r="AF3" s="26" t="s">
        <v>22</v>
      </c>
      <c r="AG3" s="27" t="s">
        <v>17</v>
      </c>
      <c r="AH3" s="27" t="s">
        <v>22</v>
      </c>
      <c r="AI3" s="1" t="s">
        <v>15</v>
      </c>
      <c r="AJ3" s="88" t="s">
        <v>11</v>
      </c>
      <c r="AK3" s="41"/>
      <c r="AL3" s="4" t="s">
        <v>9</v>
      </c>
      <c r="AM3" s="91" t="s">
        <v>10</v>
      </c>
      <c r="AN3" s="9" t="s">
        <v>22</v>
      </c>
      <c r="AO3" s="19" t="s">
        <v>19</v>
      </c>
      <c r="AP3" s="20" t="s">
        <v>26</v>
      </c>
      <c r="AQ3" s="1" t="s">
        <v>15</v>
      </c>
      <c r="AR3" s="88" t="s">
        <v>11</v>
      </c>
      <c r="AS3" s="4" t="s">
        <v>9</v>
      </c>
      <c r="AT3" s="91" t="s">
        <v>10</v>
      </c>
      <c r="AU3" s="1" t="s">
        <v>22</v>
      </c>
      <c r="AV3" s="1" t="s">
        <v>15</v>
      </c>
      <c r="AW3" s="84" t="s">
        <v>11</v>
      </c>
      <c r="AX3" s="99" t="s">
        <v>10</v>
      </c>
      <c r="AY3" s="22" t="s">
        <v>16</v>
      </c>
      <c r="AZ3" s="23" t="s">
        <v>15</v>
      </c>
      <c r="BA3" s="100" t="s">
        <v>11</v>
      </c>
      <c r="BB3" s="96" t="s">
        <v>10</v>
      </c>
      <c r="BC3" s="31" t="s">
        <v>16</v>
      </c>
      <c r="BD3" s="38" t="s">
        <v>22</v>
      </c>
      <c r="BE3" s="39" t="s">
        <v>37</v>
      </c>
      <c r="BF3" s="1" t="s">
        <v>28</v>
      </c>
      <c r="BG3" s="84" t="s">
        <v>11</v>
      </c>
      <c r="BH3" s="96" t="s">
        <v>10</v>
      </c>
      <c r="BI3" s="1" t="s">
        <v>63</v>
      </c>
      <c r="BJ3" s="1" t="s">
        <v>28</v>
      </c>
      <c r="BK3" s="88" t="s">
        <v>11</v>
      </c>
      <c r="BL3" s="96" t="s">
        <v>10</v>
      </c>
      <c r="BM3" s="1" t="s">
        <v>62</v>
      </c>
      <c r="BN3" s="1" t="s">
        <v>28</v>
      </c>
      <c r="BO3" s="88" t="s">
        <v>11</v>
      </c>
      <c r="BP3" s="2"/>
    </row>
    <row r="4" spans="1:68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2"/>
      <c r="AB4" s="92"/>
      <c r="AC4" s="147" t="s">
        <v>32</v>
      </c>
      <c r="AD4" s="166"/>
      <c r="AE4" s="11" t="s">
        <v>31</v>
      </c>
      <c r="AF4" s="12" t="s">
        <v>33</v>
      </c>
      <c r="AG4" s="149" t="s">
        <v>23</v>
      </c>
      <c r="AH4" s="150"/>
      <c r="AI4" s="1"/>
      <c r="AJ4" s="92"/>
      <c r="AK4" s="1"/>
      <c r="AL4" s="1"/>
      <c r="AM4" s="96"/>
      <c r="AN4" s="13" t="s">
        <v>34</v>
      </c>
      <c r="AO4" s="149" t="s">
        <v>24</v>
      </c>
      <c r="AP4" s="150"/>
      <c r="AQ4" s="1"/>
      <c r="AR4" s="92"/>
      <c r="AS4" s="1"/>
      <c r="AT4" s="96"/>
      <c r="AU4" s="8"/>
      <c r="AV4" s="8"/>
      <c r="AW4" s="84"/>
      <c r="AX4" s="96"/>
      <c r="AY4" s="8"/>
      <c r="AZ4" s="8"/>
      <c r="BA4" s="84"/>
      <c r="BB4" s="101"/>
      <c r="BC4" s="14"/>
      <c r="BD4" s="14"/>
      <c r="BE4" s="14"/>
      <c r="BF4" s="8"/>
      <c r="BG4" s="103"/>
      <c r="BH4" s="91"/>
      <c r="BI4" s="5"/>
      <c r="BJ4" s="8"/>
      <c r="BK4" s="84"/>
      <c r="BL4" s="91"/>
      <c r="BM4" s="1"/>
      <c r="BN4" s="1"/>
      <c r="BO4" s="103"/>
      <c r="BP4" s="1"/>
    </row>
    <row r="5" spans="1:68" ht="12.75" customHeight="1" x14ac:dyDescent="0.2">
      <c r="A5" s="18">
        <v>40725</v>
      </c>
      <c r="B5">
        <f t="shared" ref="B5:B35" si="0">SUM(D5+Q5+AB5+AM5+AT5+AX5+BB5+BH5+BL5)</f>
        <v>280</v>
      </c>
      <c r="C5">
        <f>SUM(B5)</f>
        <v>280</v>
      </c>
      <c r="D5" s="85">
        <f>SUM(E5:O5)</f>
        <v>280</v>
      </c>
      <c r="E5" s="44"/>
      <c r="F5" s="45"/>
      <c r="G5" s="45"/>
      <c r="H5" s="45"/>
      <c r="I5" s="45"/>
      <c r="J5" s="45"/>
      <c r="K5" s="45">
        <v>280</v>
      </c>
      <c r="L5" s="47"/>
      <c r="M5" s="47"/>
      <c r="N5" s="47"/>
      <c r="O5" s="43"/>
      <c r="P5" s="90">
        <f>SUM(E5:O5)</f>
        <v>280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3">
        <f>SUM(R5:Y5)</f>
        <v>0</v>
      </c>
      <c r="AA5" s="35"/>
      <c r="AB5" s="94">
        <f>SUM(AC5:AI5)</f>
        <v>0</v>
      </c>
      <c r="AC5" s="47"/>
      <c r="AD5" s="47"/>
      <c r="AE5" s="47"/>
      <c r="AF5" s="47"/>
      <c r="AG5" s="47"/>
      <c r="AH5" s="47"/>
      <c r="AI5" s="47"/>
      <c r="AJ5" s="97">
        <f>SUM(AC5:AI5)</f>
        <v>0</v>
      </c>
      <c r="AK5" s="35"/>
      <c r="AL5" s="18">
        <v>40725</v>
      </c>
      <c r="AM5" s="86">
        <f>SUM(AN5:AQ5)</f>
        <v>0</v>
      </c>
      <c r="AN5" s="47"/>
      <c r="AO5" s="47"/>
      <c r="AP5" s="47"/>
      <c r="AQ5" s="47"/>
      <c r="AR5" s="97">
        <f>SUM(AN5:AQ5)</f>
        <v>0</v>
      </c>
      <c r="AS5" s="18">
        <v>40725</v>
      </c>
      <c r="AT5" s="86">
        <f>SUM(AU5:AV5)</f>
        <v>0</v>
      </c>
      <c r="AU5" s="47"/>
      <c r="AV5" s="47"/>
      <c r="AW5" s="97">
        <f>SUM(AT5:AV5)</f>
        <v>0</v>
      </c>
      <c r="AX5" s="86">
        <f>SUM(AY5:AZ5)</f>
        <v>0</v>
      </c>
      <c r="AY5" s="47"/>
      <c r="AZ5" s="47"/>
      <c r="BA5" s="97">
        <f>SUM(AY5:AZ5)</f>
        <v>0</v>
      </c>
      <c r="BB5" s="102">
        <f>SUM(BC5:BF5)</f>
        <v>0</v>
      </c>
      <c r="BC5" s="47"/>
      <c r="BD5" s="47"/>
      <c r="BE5" s="47"/>
      <c r="BF5" s="47"/>
      <c r="BG5" s="97">
        <f>SUM(BC5:BF5)</f>
        <v>0</v>
      </c>
      <c r="BH5" s="102">
        <f>SUM(BI5:BJ5)</f>
        <v>0</v>
      </c>
      <c r="BI5" s="47"/>
      <c r="BJ5" s="47"/>
      <c r="BK5" s="97">
        <f>SUM(BI5:BJ5)</f>
        <v>0</v>
      </c>
      <c r="BL5" s="102">
        <f>SUM(BM5:BN5)</f>
        <v>0</v>
      </c>
      <c r="BM5" s="47"/>
      <c r="BN5" s="47"/>
      <c r="BO5" s="93">
        <f>SUM(BM5:BN5)</f>
        <v>0</v>
      </c>
      <c r="BP5" s="104"/>
    </row>
    <row r="6" spans="1:68" ht="12.75" customHeight="1" x14ac:dyDescent="0.2">
      <c r="A6" s="18">
        <v>40726</v>
      </c>
      <c r="B6">
        <f t="shared" si="0"/>
        <v>166</v>
      </c>
      <c r="C6">
        <f>SUM(C5+B6)</f>
        <v>446</v>
      </c>
      <c r="D6" s="86">
        <f t="shared" ref="D6:D35" si="1">SUM(E6:O6)</f>
        <v>166</v>
      </c>
      <c r="E6" s="44">
        <v>58</v>
      </c>
      <c r="F6" s="45"/>
      <c r="G6" s="45"/>
      <c r="H6" s="45"/>
      <c r="I6" s="45">
        <v>36</v>
      </c>
      <c r="J6" s="45">
        <v>24</v>
      </c>
      <c r="K6" s="45">
        <v>47</v>
      </c>
      <c r="L6" s="47"/>
      <c r="M6" s="47"/>
      <c r="N6" s="47"/>
      <c r="O6" s="45">
        <v>1</v>
      </c>
      <c r="P6" s="90">
        <f t="shared" ref="P6:P35" si="2">SUM(P5+D6)</f>
        <v>446</v>
      </c>
      <c r="Q6" s="94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4">
        <f t="shared" ref="Z6:Z35" si="4">SUM(Z5+Q6)</f>
        <v>0</v>
      </c>
      <c r="AA6" s="35"/>
      <c r="AB6" s="94">
        <f t="shared" ref="AB6:AB35" si="5">SUM(AC6:AI6)</f>
        <v>0</v>
      </c>
      <c r="AC6" s="47"/>
      <c r="AD6" s="47"/>
      <c r="AE6" s="47"/>
      <c r="AF6" s="47"/>
      <c r="AG6" s="47"/>
      <c r="AH6" s="47"/>
      <c r="AI6" s="47"/>
      <c r="AJ6" s="97">
        <f>SUM(AJ5+AB6)</f>
        <v>0</v>
      </c>
      <c r="AK6" s="35"/>
      <c r="AL6" s="18">
        <v>40726</v>
      </c>
      <c r="AM6" s="86">
        <f t="shared" ref="AM6:AM35" si="6">SUM(AN6:AQ6)</f>
        <v>0</v>
      </c>
      <c r="AN6" s="47"/>
      <c r="AO6" s="47"/>
      <c r="AP6" s="47"/>
      <c r="AQ6" s="47"/>
      <c r="AR6" s="97">
        <f>SUM(AR5+AM6)</f>
        <v>0</v>
      </c>
      <c r="AS6" s="18">
        <v>40726</v>
      </c>
      <c r="AT6" s="86">
        <f t="shared" ref="AT6:AT35" si="7">SUM(AU6:AV6)</f>
        <v>0</v>
      </c>
      <c r="AU6" s="47"/>
      <c r="AV6" s="47"/>
      <c r="AW6" s="97">
        <f>SUM(AT6+AW5)</f>
        <v>0</v>
      </c>
      <c r="AX6" s="86">
        <f t="shared" ref="AX6:AX35" si="8">SUM(AY6:AZ6)</f>
        <v>0</v>
      </c>
      <c r="AY6" s="47"/>
      <c r="AZ6" s="47"/>
      <c r="BA6" s="97">
        <f>SUM(AX6+BA5)</f>
        <v>0</v>
      </c>
      <c r="BB6" s="102">
        <f t="shared" ref="BB6:BB35" si="9">SUM(BC6:BF6)</f>
        <v>0</v>
      </c>
      <c r="BC6" s="47"/>
      <c r="BD6" s="47"/>
      <c r="BE6" s="47"/>
      <c r="BF6" s="47"/>
      <c r="BG6" s="97">
        <f>SUM(BB6+BG5)</f>
        <v>0</v>
      </c>
      <c r="BH6" s="102">
        <f t="shared" ref="BH6:BH35" si="10">SUM(BI6:BJ6)</f>
        <v>0</v>
      </c>
      <c r="BI6" s="47"/>
      <c r="BJ6" s="47"/>
      <c r="BK6" s="97">
        <f>SUM(BH6+BK5)</f>
        <v>0</v>
      </c>
      <c r="BL6" s="102">
        <f t="shared" ref="BL6:BL35" si="11">SUM(BM6:BN6)</f>
        <v>0</v>
      </c>
      <c r="BM6" s="47"/>
      <c r="BN6" s="47"/>
      <c r="BO6" s="94">
        <f>SUM(BL6+BO5)</f>
        <v>0</v>
      </c>
      <c r="BP6" s="104"/>
    </row>
    <row r="7" spans="1:68" ht="12.75" customHeight="1" x14ac:dyDescent="0.2">
      <c r="A7" s="18">
        <v>40727</v>
      </c>
      <c r="B7">
        <f t="shared" si="0"/>
        <v>244</v>
      </c>
      <c r="C7">
        <f t="shared" ref="C7:C35" si="12">SUM(C6+B7)</f>
        <v>690</v>
      </c>
      <c r="D7" s="86">
        <f t="shared" si="1"/>
        <v>243</v>
      </c>
      <c r="E7" s="44">
        <v>242</v>
      </c>
      <c r="F7" s="45"/>
      <c r="G7" s="45"/>
      <c r="H7" s="45"/>
      <c r="I7" s="45"/>
      <c r="J7" s="45"/>
      <c r="K7" s="45"/>
      <c r="L7" s="47"/>
      <c r="M7" s="47"/>
      <c r="N7" s="47"/>
      <c r="O7" s="45">
        <v>1</v>
      </c>
      <c r="P7" s="90">
        <f t="shared" si="2"/>
        <v>689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4">
        <f t="shared" si="4"/>
        <v>0</v>
      </c>
      <c r="AA7" s="35"/>
      <c r="AB7" s="94">
        <f t="shared" si="5"/>
        <v>0</v>
      </c>
      <c r="AC7" s="47"/>
      <c r="AD7" s="47"/>
      <c r="AE7" s="47"/>
      <c r="AF7" s="47"/>
      <c r="AG7" s="47"/>
      <c r="AH7" s="47"/>
      <c r="AI7" s="47"/>
      <c r="AJ7" s="97">
        <f t="shared" ref="AJ7:AJ35" si="13">SUM(AJ6+AB7)</f>
        <v>0</v>
      </c>
      <c r="AK7" s="35"/>
      <c r="AL7" s="18">
        <v>40727</v>
      </c>
      <c r="AM7" s="86">
        <f t="shared" si="6"/>
        <v>0</v>
      </c>
      <c r="AN7" s="47"/>
      <c r="AO7" s="47"/>
      <c r="AP7" s="47"/>
      <c r="AQ7" s="47"/>
      <c r="AR7" s="97">
        <f t="shared" ref="AR7:AR35" si="14">SUM(AR6+AM7)</f>
        <v>0</v>
      </c>
      <c r="AS7" s="18">
        <v>40727</v>
      </c>
      <c r="AT7" s="86">
        <f t="shared" si="7"/>
        <v>0</v>
      </c>
      <c r="AU7" s="47"/>
      <c r="AV7" s="47"/>
      <c r="AW7" s="97">
        <f t="shared" ref="AW7:AW35" si="15">SUM(AT7+AW6)</f>
        <v>0</v>
      </c>
      <c r="AX7" s="86">
        <f t="shared" si="8"/>
        <v>0</v>
      </c>
      <c r="AY7" s="47"/>
      <c r="AZ7" s="47"/>
      <c r="BA7" s="97">
        <f t="shared" ref="BA7:BA35" si="16">SUM(AX7+BA6)</f>
        <v>0</v>
      </c>
      <c r="BB7" s="102">
        <f t="shared" si="9"/>
        <v>0</v>
      </c>
      <c r="BC7" s="47"/>
      <c r="BD7" s="47"/>
      <c r="BE7" s="47"/>
      <c r="BF7" s="47"/>
      <c r="BG7" s="97">
        <f t="shared" ref="BG7:BG35" si="17">SUM(BB7+BG6)</f>
        <v>0</v>
      </c>
      <c r="BH7" s="102">
        <f t="shared" si="10"/>
        <v>1</v>
      </c>
      <c r="BI7" s="47">
        <v>1</v>
      </c>
      <c r="BJ7" s="47"/>
      <c r="BK7" s="97">
        <f t="shared" ref="BK7:BK35" si="18">SUM(BH7+BK6)</f>
        <v>1</v>
      </c>
      <c r="BL7" s="102">
        <f t="shared" si="11"/>
        <v>0</v>
      </c>
      <c r="BM7" s="47"/>
      <c r="BN7" s="47"/>
      <c r="BO7" s="94">
        <f t="shared" ref="BO7:BO35" si="19">SUM(BL7+BO6)</f>
        <v>0</v>
      </c>
      <c r="BP7" s="104"/>
    </row>
    <row r="8" spans="1:68" ht="12.75" customHeight="1" x14ac:dyDescent="0.2">
      <c r="A8" s="18">
        <v>40728</v>
      </c>
      <c r="B8">
        <f t="shared" si="0"/>
        <v>267</v>
      </c>
      <c r="C8">
        <f t="shared" si="12"/>
        <v>957</v>
      </c>
      <c r="D8" s="86">
        <f t="shared" si="1"/>
        <v>267</v>
      </c>
      <c r="E8" s="44">
        <v>267</v>
      </c>
      <c r="F8" s="45"/>
      <c r="G8" s="45"/>
      <c r="H8" s="45"/>
      <c r="I8" s="45"/>
      <c r="J8" s="45"/>
      <c r="K8" s="45"/>
      <c r="L8" s="47"/>
      <c r="M8" s="47"/>
      <c r="N8" s="47"/>
      <c r="O8" s="45"/>
      <c r="P8" s="90">
        <f t="shared" si="2"/>
        <v>956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4">
        <f t="shared" si="4"/>
        <v>0</v>
      </c>
      <c r="AA8" s="35"/>
      <c r="AB8" s="94">
        <f t="shared" si="5"/>
        <v>0</v>
      </c>
      <c r="AC8" s="47"/>
      <c r="AD8" s="47"/>
      <c r="AE8" s="47"/>
      <c r="AF8" s="47"/>
      <c r="AG8" s="47"/>
      <c r="AH8" s="47"/>
      <c r="AI8" s="47"/>
      <c r="AJ8" s="97">
        <f t="shared" si="13"/>
        <v>0</v>
      </c>
      <c r="AK8" s="35"/>
      <c r="AL8" s="18">
        <v>40728</v>
      </c>
      <c r="AM8" s="86">
        <f t="shared" si="6"/>
        <v>0</v>
      </c>
      <c r="AN8" s="47"/>
      <c r="AO8" s="47"/>
      <c r="AP8" s="47"/>
      <c r="AQ8" s="47"/>
      <c r="AR8" s="97">
        <f t="shared" si="14"/>
        <v>0</v>
      </c>
      <c r="AS8" s="18">
        <v>40728</v>
      </c>
      <c r="AT8" s="86">
        <f t="shared" si="7"/>
        <v>0</v>
      </c>
      <c r="AU8" s="47"/>
      <c r="AV8" s="47"/>
      <c r="AW8" s="97">
        <f t="shared" si="15"/>
        <v>0</v>
      </c>
      <c r="AX8" s="86">
        <f t="shared" si="8"/>
        <v>0</v>
      </c>
      <c r="AY8" s="47"/>
      <c r="AZ8" s="47"/>
      <c r="BA8" s="97">
        <f t="shared" si="16"/>
        <v>0</v>
      </c>
      <c r="BB8" s="102">
        <f t="shared" si="9"/>
        <v>0</v>
      </c>
      <c r="BC8" s="47"/>
      <c r="BD8" s="47"/>
      <c r="BE8" s="47"/>
      <c r="BF8" s="47"/>
      <c r="BG8" s="97">
        <f t="shared" si="17"/>
        <v>0</v>
      </c>
      <c r="BH8" s="102">
        <f t="shared" si="10"/>
        <v>0</v>
      </c>
      <c r="BI8" s="47"/>
      <c r="BJ8" s="47"/>
      <c r="BK8" s="97">
        <f t="shared" si="18"/>
        <v>1</v>
      </c>
      <c r="BL8" s="102">
        <f t="shared" si="11"/>
        <v>0</v>
      </c>
      <c r="BM8" s="47"/>
      <c r="BN8" s="47"/>
      <c r="BO8" s="94">
        <f t="shared" si="19"/>
        <v>0</v>
      </c>
      <c r="BP8" s="104"/>
    </row>
    <row r="9" spans="1:68" ht="12.75" customHeight="1" x14ac:dyDescent="0.2">
      <c r="A9" s="18">
        <v>40729</v>
      </c>
      <c r="B9">
        <f t="shared" si="0"/>
        <v>226</v>
      </c>
      <c r="C9">
        <f t="shared" si="12"/>
        <v>1183</v>
      </c>
      <c r="D9" s="86">
        <f t="shared" si="1"/>
        <v>226</v>
      </c>
      <c r="E9" s="44"/>
      <c r="F9" s="45"/>
      <c r="G9" s="45"/>
      <c r="H9" s="45"/>
      <c r="I9" s="45"/>
      <c r="J9" s="45"/>
      <c r="K9" s="45">
        <v>225</v>
      </c>
      <c r="L9" s="47"/>
      <c r="M9" s="47"/>
      <c r="N9" s="47"/>
      <c r="O9" s="45">
        <v>1</v>
      </c>
      <c r="P9" s="90">
        <f t="shared" si="2"/>
        <v>1182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4">
        <f t="shared" si="4"/>
        <v>0</v>
      </c>
      <c r="AA9" s="35"/>
      <c r="AB9" s="94">
        <f t="shared" si="5"/>
        <v>0</v>
      </c>
      <c r="AC9" s="47"/>
      <c r="AD9" s="47"/>
      <c r="AE9" s="47"/>
      <c r="AF9" s="47"/>
      <c r="AG9" s="47"/>
      <c r="AH9" s="47"/>
      <c r="AI9" s="47"/>
      <c r="AJ9" s="97">
        <f t="shared" si="13"/>
        <v>0</v>
      </c>
      <c r="AK9" s="35"/>
      <c r="AL9" s="18">
        <v>40729</v>
      </c>
      <c r="AM9" s="86">
        <f t="shared" si="6"/>
        <v>0</v>
      </c>
      <c r="AN9" s="47"/>
      <c r="AO9" s="47"/>
      <c r="AP9" s="47"/>
      <c r="AQ9" s="47"/>
      <c r="AR9" s="97">
        <f t="shared" si="14"/>
        <v>0</v>
      </c>
      <c r="AS9" s="18">
        <v>40729</v>
      </c>
      <c r="AT9" s="86">
        <f t="shared" si="7"/>
        <v>0</v>
      </c>
      <c r="AU9" s="47"/>
      <c r="AV9" s="47"/>
      <c r="AW9" s="97">
        <f t="shared" si="15"/>
        <v>0</v>
      </c>
      <c r="AX9" s="86">
        <f t="shared" si="8"/>
        <v>0</v>
      </c>
      <c r="AY9" s="47"/>
      <c r="AZ9" s="47"/>
      <c r="BA9" s="97">
        <f t="shared" si="16"/>
        <v>0</v>
      </c>
      <c r="BB9" s="102">
        <f t="shared" si="9"/>
        <v>0</v>
      </c>
      <c r="BC9" s="47"/>
      <c r="BD9" s="47"/>
      <c r="BE9" s="47"/>
      <c r="BF9" s="47"/>
      <c r="BG9" s="97">
        <f t="shared" si="17"/>
        <v>0</v>
      </c>
      <c r="BH9" s="102">
        <f t="shared" si="10"/>
        <v>0</v>
      </c>
      <c r="BI9" s="47"/>
      <c r="BJ9" s="47"/>
      <c r="BK9" s="97">
        <f t="shared" si="18"/>
        <v>1</v>
      </c>
      <c r="BL9" s="102">
        <f t="shared" si="11"/>
        <v>0</v>
      </c>
      <c r="BM9" s="47"/>
      <c r="BN9" s="47"/>
      <c r="BO9" s="94">
        <f t="shared" si="19"/>
        <v>0</v>
      </c>
      <c r="BP9" s="104"/>
    </row>
    <row r="10" spans="1:68" ht="12.75" customHeight="1" x14ac:dyDescent="0.2">
      <c r="A10" s="18">
        <v>40730</v>
      </c>
      <c r="B10">
        <f t="shared" si="0"/>
        <v>232</v>
      </c>
      <c r="C10">
        <f t="shared" si="12"/>
        <v>1415</v>
      </c>
      <c r="D10" s="86">
        <f t="shared" si="1"/>
        <v>231</v>
      </c>
      <c r="E10" s="44"/>
      <c r="F10" s="45"/>
      <c r="G10" s="45"/>
      <c r="H10" s="45"/>
      <c r="I10" s="45"/>
      <c r="J10" s="45"/>
      <c r="K10" s="45">
        <v>173</v>
      </c>
      <c r="L10" s="47"/>
      <c r="M10" s="47">
        <v>58</v>
      </c>
      <c r="N10" s="47"/>
      <c r="O10" s="45"/>
      <c r="P10" s="90">
        <f t="shared" si="2"/>
        <v>1413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4">
        <f t="shared" si="4"/>
        <v>0</v>
      </c>
      <c r="AA10" s="35"/>
      <c r="AB10" s="94">
        <f t="shared" si="5"/>
        <v>0</v>
      </c>
      <c r="AC10" s="47"/>
      <c r="AD10" s="47"/>
      <c r="AE10" s="47"/>
      <c r="AF10" s="47"/>
      <c r="AG10" s="47"/>
      <c r="AH10" s="47"/>
      <c r="AI10" s="47"/>
      <c r="AJ10" s="97">
        <f t="shared" si="13"/>
        <v>0</v>
      </c>
      <c r="AK10" s="35"/>
      <c r="AL10" s="18">
        <v>40730</v>
      </c>
      <c r="AM10" s="86">
        <f t="shared" si="6"/>
        <v>0</v>
      </c>
      <c r="AN10" s="47"/>
      <c r="AO10" s="47"/>
      <c r="AP10" s="47"/>
      <c r="AQ10" s="47"/>
      <c r="AR10" s="97">
        <f t="shared" si="14"/>
        <v>0</v>
      </c>
      <c r="AS10" s="18">
        <v>40730</v>
      </c>
      <c r="AT10" s="86">
        <f t="shared" si="7"/>
        <v>0</v>
      </c>
      <c r="AU10" s="47"/>
      <c r="AV10" s="47"/>
      <c r="AW10" s="97">
        <f t="shared" si="15"/>
        <v>0</v>
      </c>
      <c r="AX10" s="86">
        <f t="shared" si="8"/>
        <v>0</v>
      </c>
      <c r="AY10" s="47"/>
      <c r="AZ10" s="47"/>
      <c r="BA10" s="97">
        <f t="shared" si="16"/>
        <v>0</v>
      </c>
      <c r="BB10" s="102">
        <f t="shared" si="9"/>
        <v>1</v>
      </c>
      <c r="BC10" s="47"/>
      <c r="BD10" s="47">
        <v>1</v>
      </c>
      <c r="BE10" s="47"/>
      <c r="BF10" s="47"/>
      <c r="BG10" s="97">
        <f t="shared" si="17"/>
        <v>1</v>
      </c>
      <c r="BH10" s="102">
        <f t="shared" si="10"/>
        <v>0</v>
      </c>
      <c r="BI10" s="47"/>
      <c r="BJ10" s="47"/>
      <c r="BK10" s="97">
        <f t="shared" si="18"/>
        <v>1</v>
      </c>
      <c r="BL10" s="102">
        <f t="shared" si="11"/>
        <v>0</v>
      </c>
      <c r="BM10" s="47"/>
      <c r="BN10" s="47"/>
      <c r="BO10" s="94">
        <f t="shared" si="19"/>
        <v>0</v>
      </c>
      <c r="BP10" s="104" t="s">
        <v>73</v>
      </c>
    </row>
    <row r="11" spans="1:68" ht="12.75" customHeight="1" x14ac:dyDescent="0.2">
      <c r="A11" s="18">
        <v>40731</v>
      </c>
      <c r="B11">
        <f t="shared" si="0"/>
        <v>192</v>
      </c>
      <c r="C11">
        <f t="shared" si="12"/>
        <v>1607</v>
      </c>
      <c r="D11" s="86">
        <f t="shared" si="1"/>
        <v>191</v>
      </c>
      <c r="E11" s="44"/>
      <c r="F11" s="45"/>
      <c r="G11" s="45">
        <v>43</v>
      </c>
      <c r="H11" s="45">
        <v>41</v>
      </c>
      <c r="I11" s="45">
        <v>45</v>
      </c>
      <c r="J11" s="45">
        <v>45</v>
      </c>
      <c r="K11" s="45"/>
      <c r="L11" s="47"/>
      <c r="M11" s="47">
        <v>17</v>
      </c>
      <c r="N11" s="47"/>
      <c r="O11" s="45"/>
      <c r="P11" s="90">
        <f t="shared" si="2"/>
        <v>1604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4">
        <f t="shared" si="4"/>
        <v>0</v>
      </c>
      <c r="AA11" s="35"/>
      <c r="AB11" s="94">
        <f t="shared" si="5"/>
        <v>0</v>
      </c>
      <c r="AC11" s="47"/>
      <c r="AD11" s="47"/>
      <c r="AE11" s="47"/>
      <c r="AF11" s="47"/>
      <c r="AG11" s="47"/>
      <c r="AH11" s="47"/>
      <c r="AI11" s="47"/>
      <c r="AJ11" s="97">
        <f t="shared" si="13"/>
        <v>0</v>
      </c>
      <c r="AK11" s="35"/>
      <c r="AL11" s="18">
        <v>40731</v>
      </c>
      <c r="AM11" s="86">
        <f t="shared" si="6"/>
        <v>0</v>
      </c>
      <c r="AN11" s="47"/>
      <c r="AO11" s="47"/>
      <c r="AP11" s="47"/>
      <c r="AQ11" s="47"/>
      <c r="AR11" s="97">
        <f t="shared" si="14"/>
        <v>0</v>
      </c>
      <c r="AS11" s="18">
        <v>40731</v>
      </c>
      <c r="AT11" s="86">
        <f t="shared" si="7"/>
        <v>0</v>
      </c>
      <c r="AU11" s="47"/>
      <c r="AV11" s="47"/>
      <c r="AW11" s="97">
        <f t="shared" si="15"/>
        <v>0</v>
      </c>
      <c r="AX11" s="86">
        <f t="shared" si="8"/>
        <v>0</v>
      </c>
      <c r="AY11" s="47"/>
      <c r="AZ11" s="47"/>
      <c r="BA11" s="97">
        <f t="shared" si="16"/>
        <v>0</v>
      </c>
      <c r="BB11" s="102">
        <f t="shared" si="9"/>
        <v>0</v>
      </c>
      <c r="BC11" s="47"/>
      <c r="BD11" s="47"/>
      <c r="BE11" s="47"/>
      <c r="BF11" s="47"/>
      <c r="BG11" s="97">
        <f t="shared" si="17"/>
        <v>1</v>
      </c>
      <c r="BH11" s="102">
        <f t="shared" si="10"/>
        <v>1</v>
      </c>
      <c r="BI11" s="47">
        <v>1</v>
      </c>
      <c r="BJ11" s="47"/>
      <c r="BK11" s="97">
        <f t="shared" si="18"/>
        <v>2</v>
      </c>
      <c r="BL11" s="102">
        <f t="shared" si="11"/>
        <v>0</v>
      </c>
      <c r="BM11" s="47"/>
      <c r="BN11" s="47"/>
      <c r="BO11" s="94">
        <f t="shared" si="19"/>
        <v>0</v>
      </c>
      <c r="BP11" s="104"/>
    </row>
    <row r="12" spans="1:68" ht="12.75" customHeight="1" x14ac:dyDescent="0.2">
      <c r="A12" s="18">
        <v>40732</v>
      </c>
      <c r="B12">
        <f t="shared" si="0"/>
        <v>105</v>
      </c>
      <c r="C12">
        <f t="shared" si="12"/>
        <v>1712</v>
      </c>
      <c r="D12" s="86">
        <f t="shared" si="1"/>
        <v>105</v>
      </c>
      <c r="E12" s="44"/>
      <c r="F12" s="45"/>
      <c r="G12" s="45"/>
      <c r="H12" s="45"/>
      <c r="I12" s="45"/>
      <c r="J12" s="45"/>
      <c r="K12" s="45"/>
      <c r="L12" s="47"/>
      <c r="M12" s="47">
        <v>105</v>
      </c>
      <c r="N12" s="47"/>
      <c r="O12" s="45"/>
      <c r="P12" s="90">
        <f t="shared" si="2"/>
        <v>1709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4">
        <f t="shared" si="4"/>
        <v>0</v>
      </c>
      <c r="AA12" s="35"/>
      <c r="AB12" s="94">
        <f t="shared" si="5"/>
        <v>0</v>
      </c>
      <c r="AC12" s="47"/>
      <c r="AD12" s="47"/>
      <c r="AE12" s="47"/>
      <c r="AF12" s="47"/>
      <c r="AG12" s="47"/>
      <c r="AH12" s="47"/>
      <c r="AI12" s="47"/>
      <c r="AJ12" s="97">
        <f t="shared" si="13"/>
        <v>0</v>
      </c>
      <c r="AK12" s="35"/>
      <c r="AL12" s="18">
        <v>40732</v>
      </c>
      <c r="AM12" s="86">
        <f t="shared" si="6"/>
        <v>0</v>
      </c>
      <c r="AN12" s="47"/>
      <c r="AO12" s="47"/>
      <c r="AP12" s="47"/>
      <c r="AQ12" s="47"/>
      <c r="AR12" s="97">
        <f t="shared" si="14"/>
        <v>0</v>
      </c>
      <c r="AS12" s="18">
        <v>40732</v>
      </c>
      <c r="AT12" s="86">
        <f t="shared" si="7"/>
        <v>0</v>
      </c>
      <c r="AU12" s="47"/>
      <c r="AV12" s="47"/>
      <c r="AW12" s="97">
        <f t="shared" si="15"/>
        <v>0</v>
      </c>
      <c r="AX12" s="86">
        <f t="shared" si="8"/>
        <v>0</v>
      </c>
      <c r="AY12" s="47"/>
      <c r="AZ12" s="47"/>
      <c r="BA12" s="97">
        <f t="shared" si="16"/>
        <v>0</v>
      </c>
      <c r="BB12" s="102">
        <f t="shared" si="9"/>
        <v>0</v>
      </c>
      <c r="BC12" s="47"/>
      <c r="BD12" s="47"/>
      <c r="BE12" s="47"/>
      <c r="BF12" s="47"/>
      <c r="BG12" s="97">
        <f t="shared" si="17"/>
        <v>1</v>
      </c>
      <c r="BH12" s="102">
        <f t="shared" si="10"/>
        <v>0</v>
      </c>
      <c r="BI12" s="47"/>
      <c r="BJ12" s="47"/>
      <c r="BK12" s="97">
        <f t="shared" si="18"/>
        <v>2</v>
      </c>
      <c r="BL12" s="102">
        <f t="shared" si="11"/>
        <v>0</v>
      </c>
      <c r="BM12" s="47"/>
      <c r="BN12" s="47"/>
      <c r="BO12" s="94">
        <f t="shared" si="19"/>
        <v>0</v>
      </c>
      <c r="BP12" s="104" t="s">
        <v>74</v>
      </c>
    </row>
    <row r="13" spans="1:68" ht="12.75" customHeight="1" x14ac:dyDescent="0.2">
      <c r="A13" s="18">
        <v>40733</v>
      </c>
      <c r="B13">
        <f t="shared" si="0"/>
        <v>228</v>
      </c>
      <c r="C13">
        <f t="shared" si="12"/>
        <v>1940</v>
      </c>
      <c r="D13" s="86">
        <f t="shared" si="1"/>
        <v>228</v>
      </c>
      <c r="E13" s="44"/>
      <c r="F13" s="45"/>
      <c r="G13" s="45"/>
      <c r="H13" s="45"/>
      <c r="I13" s="45"/>
      <c r="J13" s="45"/>
      <c r="K13" s="45"/>
      <c r="L13" s="47"/>
      <c r="M13" s="47">
        <v>228</v>
      </c>
      <c r="N13" s="47"/>
      <c r="O13" s="45"/>
      <c r="P13" s="90">
        <f t="shared" si="2"/>
        <v>1937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4">
        <f t="shared" si="4"/>
        <v>0</v>
      </c>
      <c r="AA13" s="35"/>
      <c r="AB13" s="94">
        <f t="shared" si="5"/>
        <v>0</v>
      </c>
      <c r="AC13" s="47"/>
      <c r="AD13" s="47"/>
      <c r="AE13" s="47"/>
      <c r="AF13" s="47"/>
      <c r="AG13" s="47"/>
      <c r="AH13" s="47"/>
      <c r="AI13" s="47"/>
      <c r="AJ13" s="97">
        <f t="shared" si="13"/>
        <v>0</v>
      </c>
      <c r="AK13" s="35"/>
      <c r="AL13" s="18">
        <v>40733</v>
      </c>
      <c r="AM13" s="86">
        <f t="shared" si="6"/>
        <v>0</v>
      </c>
      <c r="AN13" s="47"/>
      <c r="AO13" s="47"/>
      <c r="AP13" s="47"/>
      <c r="AQ13" s="47"/>
      <c r="AR13" s="97">
        <f t="shared" si="14"/>
        <v>0</v>
      </c>
      <c r="AS13" s="18">
        <v>40733</v>
      </c>
      <c r="AT13" s="86">
        <f t="shared" si="7"/>
        <v>0</v>
      </c>
      <c r="AU13" s="47"/>
      <c r="AV13" s="47"/>
      <c r="AW13" s="97">
        <f t="shared" si="15"/>
        <v>0</v>
      </c>
      <c r="AX13" s="86">
        <f t="shared" si="8"/>
        <v>0</v>
      </c>
      <c r="AY13" s="47"/>
      <c r="AZ13" s="47"/>
      <c r="BA13" s="97">
        <f t="shared" si="16"/>
        <v>0</v>
      </c>
      <c r="BB13" s="102">
        <f t="shared" si="9"/>
        <v>0</v>
      </c>
      <c r="BC13" s="47"/>
      <c r="BD13" s="47"/>
      <c r="BE13" s="47"/>
      <c r="BF13" s="47"/>
      <c r="BG13" s="97">
        <f t="shared" si="17"/>
        <v>1</v>
      </c>
      <c r="BH13" s="102">
        <f t="shared" si="10"/>
        <v>0</v>
      </c>
      <c r="BI13" s="47"/>
      <c r="BJ13" s="47"/>
      <c r="BK13" s="97">
        <f t="shared" si="18"/>
        <v>2</v>
      </c>
      <c r="BL13" s="102">
        <f t="shared" si="11"/>
        <v>0</v>
      </c>
      <c r="BM13" s="47"/>
      <c r="BN13" s="47"/>
      <c r="BO13" s="94">
        <f t="shared" si="19"/>
        <v>0</v>
      </c>
      <c r="BP13" s="104" t="s">
        <v>75</v>
      </c>
    </row>
    <row r="14" spans="1:68" ht="12.75" customHeight="1" x14ac:dyDescent="0.2">
      <c r="A14" s="18">
        <v>40734</v>
      </c>
      <c r="B14">
        <f t="shared" si="0"/>
        <v>302</v>
      </c>
      <c r="C14">
        <f t="shared" si="12"/>
        <v>2242</v>
      </c>
      <c r="D14" s="86">
        <f t="shared" si="1"/>
        <v>301</v>
      </c>
      <c r="E14" s="44">
        <v>179</v>
      </c>
      <c r="F14" s="45"/>
      <c r="G14" s="45"/>
      <c r="H14" s="45"/>
      <c r="I14" s="45"/>
      <c r="J14" s="45"/>
      <c r="K14" s="45"/>
      <c r="L14" s="47"/>
      <c r="M14" s="47">
        <v>122</v>
      </c>
      <c r="N14" s="47"/>
      <c r="O14" s="45"/>
      <c r="P14" s="90">
        <f t="shared" si="2"/>
        <v>2238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4">
        <f t="shared" si="4"/>
        <v>0</v>
      </c>
      <c r="AA14" s="35"/>
      <c r="AB14" s="94">
        <f t="shared" si="5"/>
        <v>0</v>
      </c>
      <c r="AC14" s="47"/>
      <c r="AD14" s="47"/>
      <c r="AE14" s="47"/>
      <c r="AF14" s="47"/>
      <c r="AG14" s="47"/>
      <c r="AH14" s="47"/>
      <c r="AI14" s="47"/>
      <c r="AJ14" s="97">
        <f t="shared" si="13"/>
        <v>0</v>
      </c>
      <c r="AK14" s="35"/>
      <c r="AL14" s="18">
        <v>40734</v>
      </c>
      <c r="AM14" s="86">
        <f t="shared" si="6"/>
        <v>0</v>
      </c>
      <c r="AN14" s="47"/>
      <c r="AO14" s="47"/>
      <c r="AP14" s="47"/>
      <c r="AQ14" s="47"/>
      <c r="AR14" s="97">
        <f t="shared" si="14"/>
        <v>0</v>
      </c>
      <c r="AS14" s="18">
        <v>40734</v>
      </c>
      <c r="AT14" s="86">
        <f t="shared" si="7"/>
        <v>0</v>
      </c>
      <c r="AU14" s="47"/>
      <c r="AV14" s="47"/>
      <c r="AW14" s="97">
        <f t="shared" si="15"/>
        <v>0</v>
      </c>
      <c r="AX14" s="86">
        <f t="shared" si="8"/>
        <v>0</v>
      </c>
      <c r="AY14" s="47"/>
      <c r="AZ14" s="47"/>
      <c r="BA14" s="97">
        <f t="shared" si="16"/>
        <v>0</v>
      </c>
      <c r="BB14" s="102">
        <f t="shared" si="9"/>
        <v>0</v>
      </c>
      <c r="BC14" s="47"/>
      <c r="BD14" s="47"/>
      <c r="BE14" s="47"/>
      <c r="BF14" s="47"/>
      <c r="BG14" s="97">
        <f t="shared" si="17"/>
        <v>1</v>
      </c>
      <c r="BH14" s="102">
        <f t="shared" si="10"/>
        <v>1</v>
      </c>
      <c r="BI14" s="47">
        <v>1</v>
      </c>
      <c r="BJ14" s="47"/>
      <c r="BK14" s="97">
        <f t="shared" si="18"/>
        <v>3</v>
      </c>
      <c r="BL14" s="102">
        <f t="shared" si="11"/>
        <v>0</v>
      </c>
      <c r="BM14" s="47"/>
      <c r="BN14" s="47"/>
      <c r="BO14" s="94">
        <f t="shared" si="19"/>
        <v>0</v>
      </c>
      <c r="BP14" s="104" t="s">
        <v>76</v>
      </c>
    </row>
    <row r="15" spans="1:68" ht="12.75" customHeight="1" x14ac:dyDescent="0.2">
      <c r="A15" s="18">
        <v>40735</v>
      </c>
      <c r="B15">
        <f t="shared" si="0"/>
        <v>343</v>
      </c>
      <c r="C15">
        <f t="shared" si="12"/>
        <v>2585</v>
      </c>
      <c r="D15" s="86">
        <f t="shared" si="1"/>
        <v>343</v>
      </c>
      <c r="E15" s="44"/>
      <c r="F15" s="45"/>
      <c r="G15" s="45">
        <v>23</v>
      </c>
      <c r="H15" s="45"/>
      <c r="I15" s="45"/>
      <c r="J15" s="45"/>
      <c r="K15" s="45"/>
      <c r="L15" s="47"/>
      <c r="M15" s="47">
        <v>320</v>
      </c>
      <c r="N15" s="47"/>
      <c r="O15" s="45"/>
      <c r="P15" s="90">
        <f t="shared" si="2"/>
        <v>2581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4">
        <f t="shared" si="4"/>
        <v>0</v>
      </c>
      <c r="AA15" s="35"/>
      <c r="AB15" s="94">
        <f t="shared" si="5"/>
        <v>0</v>
      </c>
      <c r="AC15" s="47"/>
      <c r="AD15" s="47"/>
      <c r="AE15" s="47"/>
      <c r="AF15" s="47"/>
      <c r="AG15" s="47"/>
      <c r="AH15" s="47"/>
      <c r="AI15" s="47"/>
      <c r="AJ15" s="97">
        <f t="shared" si="13"/>
        <v>0</v>
      </c>
      <c r="AK15" s="35"/>
      <c r="AL15" s="18">
        <v>40735</v>
      </c>
      <c r="AM15" s="86">
        <f t="shared" si="6"/>
        <v>0</v>
      </c>
      <c r="AN15" s="47"/>
      <c r="AO15" s="47"/>
      <c r="AP15" s="47"/>
      <c r="AQ15" s="47"/>
      <c r="AR15" s="97">
        <f t="shared" si="14"/>
        <v>0</v>
      </c>
      <c r="AS15" s="18">
        <v>40735</v>
      </c>
      <c r="AT15" s="86">
        <f t="shared" si="7"/>
        <v>0</v>
      </c>
      <c r="AU15" s="47"/>
      <c r="AV15" s="47"/>
      <c r="AW15" s="97">
        <f t="shared" si="15"/>
        <v>0</v>
      </c>
      <c r="AX15" s="86">
        <f t="shared" si="8"/>
        <v>0</v>
      </c>
      <c r="AY15" s="47"/>
      <c r="AZ15" s="47"/>
      <c r="BA15" s="97">
        <f t="shared" si="16"/>
        <v>0</v>
      </c>
      <c r="BB15" s="102">
        <f t="shared" si="9"/>
        <v>0</v>
      </c>
      <c r="BC15" s="47"/>
      <c r="BD15" s="47"/>
      <c r="BE15" s="47"/>
      <c r="BF15" s="47"/>
      <c r="BG15" s="97">
        <f t="shared" si="17"/>
        <v>1</v>
      </c>
      <c r="BH15" s="102">
        <f t="shared" si="10"/>
        <v>0</v>
      </c>
      <c r="BI15" s="47"/>
      <c r="BJ15" s="47"/>
      <c r="BK15" s="97">
        <f t="shared" si="18"/>
        <v>3</v>
      </c>
      <c r="BL15" s="102">
        <f t="shared" si="11"/>
        <v>0</v>
      </c>
      <c r="BM15" s="47"/>
      <c r="BN15" s="47"/>
      <c r="BO15" s="94">
        <f t="shared" si="19"/>
        <v>0</v>
      </c>
      <c r="BP15" s="104"/>
    </row>
    <row r="16" spans="1:68" ht="12.75" customHeight="1" x14ac:dyDescent="0.2">
      <c r="A16" s="18">
        <v>40736</v>
      </c>
      <c r="B16">
        <f t="shared" si="0"/>
        <v>71</v>
      </c>
      <c r="C16">
        <f t="shared" si="12"/>
        <v>2656</v>
      </c>
      <c r="D16" s="86">
        <f t="shared" si="1"/>
        <v>71</v>
      </c>
      <c r="E16" s="44"/>
      <c r="F16" s="45"/>
      <c r="G16" s="45">
        <v>71</v>
      </c>
      <c r="H16" s="45"/>
      <c r="I16" s="45"/>
      <c r="J16" s="45"/>
      <c r="K16" s="45"/>
      <c r="L16" s="47"/>
      <c r="M16" s="47"/>
      <c r="N16" s="47"/>
      <c r="O16" s="45"/>
      <c r="P16" s="90">
        <f t="shared" si="2"/>
        <v>2652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4">
        <f t="shared" si="4"/>
        <v>0</v>
      </c>
      <c r="AA16" s="35"/>
      <c r="AB16" s="94">
        <f t="shared" si="5"/>
        <v>0</v>
      </c>
      <c r="AC16" s="47"/>
      <c r="AD16" s="47"/>
      <c r="AE16" s="47"/>
      <c r="AF16" s="47"/>
      <c r="AG16" s="47"/>
      <c r="AH16" s="47"/>
      <c r="AI16" s="47"/>
      <c r="AJ16" s="97">
        <f t="shared" si="13"/>
        <v>0</v>
      </c>
      <c r="AK16" s="35"/>
      <c r="AL16" s="18">
        <v>40736</v>
      </c>
      <c r="AM16" s="86">
        <f t="shared" si="6"/>
        <v>0</v>
      </c>
      <c r="AN16" s="47"/>
      <c r="AO16" s="47"/>
      <c r="AP16" s="47"/>
      <c r="AQ16" s="47"/>
      <c r="AR16" s="97">
        <f t="shared" si="14"/>
        <v>0</v>
      </c>
      <c r="AS16" s="18">
        <v>40736</v>
      </c>
      <c r="AT16" s="86">
        <f t="shared" si="7"/>
        <v>0</v>
      </c>
      <c r="AU16" s="47"/>
      <c r="AV16" s="47"/>
      <c r="AW16" s="97">
        <f t="shared" si="15"/>
        <v>0</v>
      </c>
      <c r="AX16" s="86">
        <f t="shared" si="8"/>
        <v>0</v>
      </c>
      <c r="AY16" s="47"/>
      <c r="AZ16" s="47"/>
      <c r="BA16" s="97">
        <f t="shared" si="16"/>
        <v>0</v>
      </c>
      <c r="BB16" s="102">
        <f t="shared" si="9"/>
        <v>0</v>
      </c>
      <c r="BC16" s="47"/>
      <c r="BD16" s="47"/>
      <c r="BE16" s="47"/>
      <c r="BF16" s="47"/>
      <c r="BG16" s="97">
        <f t="shared" si="17"/>
        <v>1</v>
      </c>
      <c r="BH16" s="102">
        <f t="shared" si="10"/>
        <v>0</v>
      </c>
      <c r="BI16" s="47"/>
      <c r="BJ16" s="47"/>
      <c r="BK16" s="97">
        <f t="shared" si="18"/>
        <v>3</v>
      </c>
      <c r="BL16" s="102">
        <f t="shared" si="11"/>
        <v>0</v>
      </c>
      <c r="BM16" s="47"/>
      <c r="BN16" s="47"/>
      <c r="BO16" s="94">
        <f t="shared" si="19"/>
        <v>0</v>
      </c>
      <c r="BP16" s="104"/>
    </row>
    <row r="17" spans="1:68" ht="12.75" customHeight="1" x14ac:dyDescent="0.2">
      <c r="A17" s="18">
        <v>40737</v>
      </c>
      <c r="B17">
        <f t="shared" si="0"/>
        <v>160</v>
      </c>
      <c r="C17">
        <f t="shared" si="12"/>
        <v>2816</v>
      </c>
      <c r="D17" s="86">
        <f t="shared" si="1"/>
        <v>160</v>
      </c>
      <c r="E17" s="44"/>
      <c r="F17" s="45"/>
      <c r="G17" s="45"/>
      <c r="H17" s="45">
        <v>114</v>
      </c>
      <c r="I17" s="45">
        <v>46</v>
      </c>
      <c r="J17" s="45"/>
      <c r="K17" s="45"/>
      <c r="L17" s="47"/>
      <c r="M17" s="47"/>
      <c r="N17" s="47"/>
      <c r="O17" s="45"/>
      <c r="P17" s="90">
        <f t="shared" si="2"/>
        <v>2812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4">
        <f t="shared" si="4"/>
        <v>0</v>
      </c>
      <c r="AA17" s="35"/>
      <c r="AB17" s="94">
        <f t="shared" si="5"/>
        <v>0</v>
      </c>
      <c r="AC17" s="47"/>
      <c r="AD17" s="47"/>
      <c r="AE17" s="47"/>
      <c r="AF17" s="47"/>
      <c r="AG17" s="47"/>
      <c r="AH17" s="47"/>
      <c r="AI17" s="47"/>
      <c r="AJ17" s="97">
        <f t="shared" si="13"/>
        <v>0</v>
      </c>
      <c r="AK17" s="35"/>
      <c r="AL17" s="18">
        <v>40737</v>
      </c>
      <c r="AM17" s="86">
        <f t="shared" si="6"/>
        <v>0</v>
      </c>
      <c r="AN17" s="47"/>
      <c r="AO17" s="47"/>
      <c r="AP17" s="47"/>
      <c r="AQ17" s="47"/>
      <c r="AR17" s="97">
        <f t="shared" si="14"/>
        <v>0</v>
      </c>
      <c r="AS17" s="18">
        <v>40737</v>
      </c>
      <c r="AT17" s="86">
        <f t="shared" si="7"/>
        <v>0</v>
      </c>
      <c r="AU17" s="47"/>
      <c r="AV17" s="47"/>
      <c r="AW17" s="97">
        <f t="shared" si="15"/>
        <v>0</v>
      </c>
      <c r="AX17" s="86">
        <f t="shared" si="8"/>
        <v>0</v>
      </c>
      <c r="AY17" s="47"/>
      <c r="AZ17" s="47"/>
      <c r="BA17" s="97">
        <f t="shared" si="16"/>
        <v>0</v>
      </c>
      <c r="BB17" s="102">
        <f t="shared" si="9"/>
        <v>0</v>
      </c>
      <c r="BC17" s="47"/>
      <c r="BD17" s="47"/>
      <c r="BE17" s="47"/>
      <c r="BF17" s="47"/>
      <c r="BG17" s="97">
        <f>SUM(BB17+BG16)</f>
        <v>1</v>
      </c>
      <c r="BH17" s="102">
        <f t="shared" si="10"/>
        <v>0</v>
      </c>
      <c r="BI17" s="47"/>
      <c r="BJ17" s="47"/>
      <c r="BK17" s="97">
        <f t="shared" si="18"/>
        <v>3</v>
      </c>
      <c r="BL17" s="102">
        <f t="shared" si="11"/>
        <v>0</v>
      </c>
      <c r="BM17" s="47"/>
      <c r="BN17" s="47"/>
      <c r="BO17" s="94">
        <f t="shared" si="19"/>
        <v>0</v>
      </c>
      <c r="BP17" s="104" t="s">
        <v>77</v>
      </c>
    </row>
    <row r="18" spans="1:68" ht="12.75" customHeight="1" x14ac:dyDescent="0.2">
      <c r="A18" s="18">
        <v>40738</v>
      </c>
      <c r="B18">
        <f t="shared" si="0"/>
        <v>251</v>
      </c>
      <c r="C18">
        <f t="shared" si="12"/>
        <v>3067</v>
      </c>
      <c r="D18" s="86">
        <f t="shared" si="1"/>
        <v>251</v>
      </c>
      <c r="E18" s="44"/>
      <c r="F18" s="45"/>
      <c r="G18" s="45"/>
      <c r="H18" s="45"/>
      <c r="I18" s="45">
        <v>23</v>
      </c>
      <c r="J18" s="45">
        <v>127</v>
      </c>
      <c r="K18" s="45"/>
      <c r="L18" s="47"/>
      <c r="M18" s="47">
        <v>100</v>
      </c>
      <c r="N18" s="47"/>
      <c r="O18" s="45">
        <v>1</v>
      </c>
      <c r="P18" s="90">
        <f t="shared" si="2"/>
        <v>3063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4">
        <f t="shared" si="4"/>
        <v>0</v>
      </c>
      <c r="AA18" s="35"/>
      <c r="AB18" s="94">
        <f t="shared" si="5"/>
        <v>0</v>
      </c>
      <c r="AC18" s="47"/>
      <c r="AD18" s="47"/>
      <c r="AE18" s="47"/>
      <c r="AF18" s="47"/>
      <c r="AG18" s="47"/>
      <c r="AH18" s="47"/>
      <c r="AI18" s="47"/>
      <c r="AJ18" s="97">
        <f t="shared" si="13"/>
        <v>0</v>
      </c>
      <c r="AK18" s="35"/>
      <c r="AL18" s="18">
        <v>40738</v>
      </c>
      <c r="AM18" s="86">
        <f t="shared" si="6"/>
        <v>0</v>
      </c>
      <c r="AN18" s="47"/>
      <c r="AO18" s="47"/>
      <c r="AP18" s="47"/>
      <c r="AQ18" s="47"/>
      <c r="AR18" s="97">
        <f t="shared" si="14"/>
        <v>0</v>
      </c>
      <c r="AS18" s="18">
        <v>40738</v>
      </c>
      <c r="AT18" s="86">
        <f t="shared" si="7"/>
        <v>0</v>
      </c>
      <c r="AU18" s="47"/>
      <c r="AV18" s="47"/>
      <c r="AW18" s="97">
        <f t="shared" si="15"/>
        <v>0</v>
      </c>
      <c r="AX18" s="86">
        <f t="shared" si="8"/>
        <v>0</v>
      </c>
      <c r="AY18" s="47"/>
      <c r="AZ18" s="47"/>
      <c r="BA18" s="97">
        <f t="shared" si="16"/>
        <v>0</v>
      </c>
      <c r="BB18" s="102">
        <f t="shared" si="9"/>
        <v>0</v>
      </c>
      <c r="BC18" s="47"/>
      <c r="BD18" s="47"/>
      <c r="BE18" s="47"/>
      <c r="BF18" s="47"/>
      <c r="BG18" s="97">
        <f t="shared" si="17"/>
        <v>1</v>
      </c>
      <c r="BH18" s="102">
        <f t="shared" si="10"/>
        <v>0</v>
      </c>
      <c r="BI18" s="47"/>
      <c r="BJ18" s="47"/>
      <c r="BK18" s="97">
        <f t="shared" si="18"/>
        <v>3</v>
      </c>
      <c r="BL18" s="102">
        <f t="shared" si="11"/>
        <v>0</v>
      </c>
      <c r="BM18" s="47"/>
      <c r="BN18" s="47"/>
      <c r="BO18" s="94">
        <f t="shared" si="19"/>
        <v>0</v>
      </c>
      <c r="BP18" s="104"/>
    </row>
    <row r="19" spans="1:68" ht="12.75" customHeight="1" x14ac:dyDescent="0.2">
      <c r="A19" s="18">
        <v>40739</v>
      </c>
      <c r="B19">
        <f t="shared" si="0"/>
        <v>723</v>
      </c>
      <c r="C19">
        <f t="shared" si="12"/>
        <v>3790</v>
      </c>
      <c r="D19" s="86">
        <f t="shared" si="1"/>
        <v>723</v>
      </c>
      <c r="E19" s="46"/>
      <c r="F19" s="45"/>
      <c r="G19" s="47">
        <v>20</v>
      </c>
      <c r="H19" s="47"/>
      <c r="I19" s="47">
        <v>46</v>
      </c>
      <c r="J19" s="47"/>
      <c r="K19" s="45"/>
      <c r="L19" s="47"/>
      <c r="M19" s="47"/>
      <c r="N19" s="47">
        <v>656</v>
      </c>
      <c r="O19" s="47">
        <v>1</v>
      </c>
      <c r="P19" s="90">
        <f t="shared" si="2"/>
        <v>3786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4">
        <f t="shared" si="4"/>
        <v>0</v>
      </c>
      <c r="AA19" s="35"/>
      <c r="AB19" s="94">
        <f t="shared" si="5"/>
        <v>0</v>
      </c>
      <c r="AC19" s="47"/>
      <c r="AD19" s="47"/>
      <c r="AE19" s="47"/>
      <c r="AF19" s="47"/>
      <c r="AG19" s="47"/>
      <c r="AH19" s="47"/>
      <c r="AI19" s="47"/>
      <c r="AJ19" s="97">
        <f t="shared" si="13"/>
        <v>0</v>
      </c>
      <c r="AK19" s="35"/>
      <c r="AL19" s="18">
        <v>40739</v>
      </c>
      <c r="AM19" s="86">
        <f t="shared" si="6"/>
        <v>0</v>
      </c>
      <c r="AN19" s="47"/>
      <c r="AO19" s="47"/>
      <c r="AP19" s="47"/>
      <c r="AQ19" s="47"/>
      <c r="AR19" s="97">
        <f t="shared" si="14"/>
        <v>0</v>
      </c>
      <c r="AS19" s="18">
        <v>40739</v>
      </c>
      <c r="AT19" s="86">
        <f t="shared" si="7"/>
        <v>0</v>
      </c>
      <c r="AU19" s="47"/>
      <c r="AV19" s="47"/>
      <c r="AW19" s="97">
        <f t="shared" si="15"/>
        <v>0</v>
      </c>
      <c r="AX19" s="86">
        <f t="shared" si="8"/>
        <v>0</v>
      </c>
      <c r="AY19" s="47"/>
      <c r="AZ19" s="47"/>
      <c r="BA19" s="97">
        <f t="shared" si="16"/>
        <v>0</v>
      </c>
      <c r="BB19" s="102">
        <f t="shared" si="9"/>
        <v>0</v>
      </c>
      <c r="BC19" s="47"/>
      <c r="BD19" s="47"/>
      <c r="BE19" s="47"/>
      <c r="BF19" s="47"/>
      <c r="BG19" s="97">
        <f t="shared" si="17"/>
        <v>1</v>
      </c>
      <c r="BH19" s="102">
        <f t="shared" si="10"/>
        <v>0</v>
      </c>
      <c r="BI19" s="47"/>
      <c r="BJ19" s="47"/>
      <c r="BK19" s="97">
        <f t="shared" si="18"/>
        <v>3</v>
      </c>
      <c r="BL19" s="102">
        <f t="shared" si="11"/>
        <v>0</v>
      </c>
      <c r="BM19" s="47"/>
      <c r="BN19" s="47"/>
      <c r="BO19" s="94">
        <f t="shared" si="19"/>
        <v>0</v>
      </c>
      <c r="BP19" s="104"/>
    </row>
    <row r="20" spans="1:68" ht="12.75" customHeight="1" x14ac:dyDescent="0.2">
      <c r="A20" s="18">
        <v>40740</v>
      </c>
      <c r="B20">
        <f t="shared" si="0"/>
        <v>589</v>
      </c>
      <c r="C20">
        <f t="shared" si="12"/>
        <v>4379</v>
      </c>
      <c r="D20" s="86">
        <f t="shared" si="1"/>
        <v>589</v>
      </c>
      <c r="E20" s="45">
        <v>580</v>
      </c>
      <c r="F20" s="45"/>
      <c r="G20" s="47"/>
      <c r="H20" s="47"/>
      <c r="I20" s="47"/>
      <c r="J20" s="47"/>
      <c r="K20" s="45"/>
      <c r="L20" s="47"/>
      <c r="M20" s="47"/>
      <c r="N20" s="47">
        <v>8</v>
      </c>
      <c r="O20" s="47">
        <v>1</v>
      </c>
      <c r="P20" s="90">
        <f t="shared" si="2"/>
        <v>4375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4">
        <f t="shared" si="4"/>
        <v>0</v>
      </c>
      <c r="AA20" s="35"/>
      <c r="AB20" s="94">
        <f t="shared" si="5"/>
        <v>0</v>
      </c>
      <c r="AC20" s="47"/>
      <c r="AD20" s="47"/>
      <c r="AE20" s="47"/>
      <c r="AF20" s="47"/>
      <c r="AG20" s="47"/>
      <c r="AH20" s="47"/>
      <c r="AI20" s="47"/>
      <c r="AJ20" s="97">
        <f t="shared" si="13"/>
        <v>0</v>
      </c>
      <c r="AK20" s="35"/>
      <c r="AL20" s="18">
        <v>40740</v>
      </c>
      <c r="AM20" s="86">
        <f t="shared" si="6"/>
        <v>0</v>
      </c>
      <c r="AN20" s="47"/>
      <c r="AO20" s="47"/>
      <c r="AP20" s="47"/>
      <c r="AQ20" s="47"/>
      <c r="AR20" s="97">
        <f t="shared" si="14"/>
        <v>0</v>
      </c>
      <c r="AS20" s="18">
        <v>40740</v>
      </c>
      <c r="AT20" s="86">
        <f t="shared" si="7"/>
        <v>0</v>
      </c>
      <c r="AU20" s="47"/>
      <c r="AV20" s="47"/>
      <c r="AW20" s="97">
        <f t="shared" si="15"/>
        <v>0</v>
      </c>
      <c r="AX20" s="86">
        <f t="shared" si="8"/>
        <v>0</v>
      </c>
      <c r="AY20" s="47"/>
      <c r="AZ20" s="47"/>
      <c r="BA20" s="97">
        <f t="shared" si="16"/>
        <v>0</v>
      </c>
      <c r="BB20" s="102">
        <f t="shared" si="9"/>
        <v>0</v>
      </c>
      <c r="BC20" s="47"/>
      <c r="BD20" s="47"/>
      <c r="BE20" s="47"/>
      <c r="BF20" s="47"/>
      <c r="BG20" s="97">
        <f t="shared" si="17"/>
        <v>1</v>
      </c>
      <c r="BH20" s="102">
        <f t="shared" si="10"/>
        <v>0</v>
      </c>
      <c r="BI20" s="47"/>
      <c r="BJ20" s="47"/>
      <c r="BK20" s="97">
        <f t="shared" si="18"/>
        <v>3</v>
      </c>
      <c r="BL20" s="102">
        <f t="shared" si="11"/>
        <v>0</v>
      </c>
      <c r="BM20" s="47"/>
      <c r="BN20" s="47"/>
      <c r="BO20" s="94">
        <f t="shared" si="19"/>
        <v>0</v>
      </c>
      <c r="BP20" s="104" t="s">
        <v>78</v>
      </c>
    </row>
    <row r="21" spans="1:68" ht="12.75" customHeight="1" x14ac:dyDescent="0.2">
      <c r="A21" s="18">
        <v>40741</v>
      </c>
      <c r="B21">
        <f t="shared" si="0"/>
        <v>667</v>
      </c>
      <c r="C21">
        <f t="shared" si="12"/>
        <v>5046</v>
      </c>
      <c r="D21" s="86">
        <f t="shared" si="1"/>
        <v>667</v>
      </c>
      <c r="E21" s="45"/>
      <c r="F21" s="45"/>
      <c r="G21" s="47"/>
      <c r="H21" s="47"/>
      <c r="I21" s="47"/>
      <c r="J21" s="47"/>
      <c r="K21" s="45"/>
      <c r="L21" s="47">
        <v>381</v>
      </c>
      <c r="M21" s="47"/>
      <c r="N21" s="47">
        <v>286</v>
      </c>
      <c r="O21" s="47"/>
      <c r="P21" s="90">
        <f t="shared" si="2"/>
        <v>5042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4">
        <f t="shared" si="4"/>
        <v>0</v>
      </c>
      <c r="AA21" s="35"/>
      <c r="AB21" s="94">
        <f t="shared" si="5"/>
        <v>0</v>
      </c>
      <c r="AC21" s="47"/>
      <c r="AD21" s="47"/>
      <c r="AE21" s="47"/>
      <c r="AF21" s="47"/>
      <c r="AG21" s="47"/>
      <c r="AH21" s="47"/>
      <c r="AI21" s="47"/>
      <c r="AJ21" s="97">
        <f t="shared" si="13"/>
        <v>0</v>
      </c>
      <c r="AK21" s="35"/>
      <c r="AL21" s="18">
        <v>40741</v>
      </c>
      <c r="AM21" s="86">
        <f t="shared" si="6"/>
        <v>0</v>
      </c>
      <c r="AN21" s="47"/>
      <c r="AO21" s="47"/>
      <c r="AP21" s="47"/>
      <c r="AQ21" s="47"/>
      <c r="AR21" s="97">
        <f t="shared" si="14"/>
        <v>0</v>
      </c>
      <c r="AS21" s="18">
        <v>40741</v>
      </c>
      <c r="AT21" s="86">
        <f t="shared" si="7"/>
        <v>0</v>
      </c>
      <c r="AU21" s="47"/>
      <c r="AV21" s="47"/>
      <c r="AW21" s="97">
        <f t="shared" si="15"/>
        <v>0</v>
      </c>
      <c r="AX21" s="86">
        <f t="shared" si="8"/>
        <v>0</v>
      </c>
      <c r="AY21" s="47"/>
      <c r="AZ21" s="47"/>
      <c r="BA21" s="97">
        <f t="shared" si="16"/>
        <v>0</v>
      </c>
      <c r="BB21" s="102">
        <f t="shared" si="9"/>
        <v>0</v>
      </c>
      <c r="BC21" s="47"/>
      <c r="BD21" s="47"/>
      <c r="BE21" s="47"/>
      <c r="BF21" s="47"/>
      <c r="BG21" s="97">
        <f t="shared" si="17"/>
        <v>1</v>
      </c>
      <c r="BH21" s="102">
        <f t="shared" si="10"/>
        <v>0</v>
      </c>
      <c r="BI21" s="47"/>
      <c r="BJ21" s="47"/>
      <c r="BK21" s="97">
        <f t="shared" si="18"/>
        <v>3</v>
      </c>
      <c r="BL21" s="102">
        <f t="shared" si="11"/>
        <v>0</v>
      </c>
      <c r="BM21" s="47"/>
      <c r="BN21" s="47"/>
      <c r="BO21" s="94">
        <f>SUM(BL21+BO20)</f>
        <v>0</v>
      </c>
      <c r="BP21" s="104"/>
    </row>
    <row r="22" spans="1:68" ht="12.75" customHeight="1" x14ac:dyDescent="0.2">
      <c r="A22" s="18">
        <v>40742</v>
      </c>
      <c r="B22">
        <f t="shared" si="0"/>
        <v>1197</v>
      </c>
      <c r="C22">
        <f t="shared" si="12"/>
        <v>6243</v>
      </c>
      <c r="D22" s="86">
        <f t="shared" si="1"/>
        <v>1192</v>
      </c>
      <c r="E22" s="45">
        <v>897</v>
      </c>
      <c r="F22" s="45"/>
      <c r="G22" s="47">
        <v>74</v>
      </c>
      <c r="H22" s="47">
        <v>74</v>
      </c>
      <c r="I22" s="47">
        <v>77</v>
      </c>
      <c r="J22" s="47">
        <v>62</v>
      </c>
      <c r="K22" s="45"/>
      <c r="L22" s="47"/>
      <c r="M22" s="47"/>
      <c r="N22" s="47"/>
      <c r="O22" s="47">
        <v>8</v>
      </c>
      <c r="P22" s="90">
        <f t="shared" si="2"/>
        <v>6234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4">
        <f t="shared" si="4"/>
        <v>0</v>
      </c>
      <c r="AA22" s="35"/>
      <c r="AB22" s="94">
        <f t="shared" si="5"/>
        <v>0</v>
      </c>
      <c r="AC22" s="47"/>
      <c r="AD22" s="47"/>
      <c r="AE22" s="47"/>
      <c r="AF22" s="47"/>
      <c r="AG22" s="47"/>
      <c r="AH22" s="47"/>
      <c r="AI22" s="47"/>
      <c r="AJ22" s="97">
        <f t="shared" si="13"/>
        <v>0</v>
      </c>
      <c r="AK22" s="35"/>
      <c r="AL22" s="18">
        <v>40742</v>
      </c>
      <c r="AM22" s="86">
        <f t="shared" si="6"/>
        <v>0</v>
      </c>
      <c r="AN22" s="47"/>
      <c r="AO22" s="47"/>
      <c r="AP22" s="47"/>
      <c r="AQ22" s="47"/>
      <c r="AR22" s="97">
        <f t="shared" si="14"/>
        <v>0</v>
      </c>
      <c r="AS22" s="18">
        <v>40742</v>
      </c>
      <c r="AT22" s="86">
        <f t="shared" si="7"/>
        <v>0</v>
      </c>
      <c r="AU22" s="47"/>
      <c r="AV22" s="47"/>
      <c r="AW22" s="97">
        <f t="shared" si="15"/>
        <v>0</v>
      </c>
      <c r="AX22" s="86">
        <f t="shared" si="8"/>
        <v>0</v>
      </c>
      <c r="AY22" s="47"/>
      <c r="AZ22" s="47"/>
      <c r="BA22" s="97">
        <f t="shared" si="16"/>
        <v>0</v>
      </c>
      <c r="BB22" s="102">
        <f t="shared" si="9"/>
        <v>1</v>
      </c>
      <c r="BC22" s="47"/>
      <c r="BD22" s="47">
        <v>1</v>
      </c>
      <c r="BE22" s="47"/>
      <c r="BF22" s="47"/>
      <c r="BG22" s="97">
        <f t="shared" si="17"/>
        <v>2</v>
      </c>
      <c r="BH22" s="102">
        <f t="shared" si="10"/>
        <v>4</v>
      </c>
      <c r="BI22" s="47">
        <v>4</v>
      </c>
      <c r="BJ22" s="47"/>
      <c r="BK22" s="97">
        <f t="shared" si="18"/>
        <v>7</v>
      </c>
      <c r="BL22" s="102">
        <f t="shared" si="11"/>
        <v>0</v>
      </c>
      <c r="BM22" s="47"/>
      <c r="BN22" s="47"/>
      <c r="BO22" s="94">
        <f t="shared" si="19"/>
        <v>0</v>
      </c>
      <c r="BP22" s="104" t="s">
        <v>79</v>
      </c>
    </row>
    <row r="23" spans="1:68" ht="12.75" customHeight="1" x14ac:dyDescent="0.2">
      <c r="A23" s="18">
        <v>40743</v>
      </c>
      <c r="B23">
        <f t="shared" si="0"/>
        <v>2109</v>
      </c>
      <c r="C23">
        <f t="shared" si="12"/>
        <v>8352</v>
      </c>
      <c r="D23" s="86">
        <f t="shared" si="1"/>
        <v>2102</v>
      </c>
      <c r="E23" s="45">
        <v>2060</v>
      </c>
      <c r="F23" s="45"/>
      <c r="G23" s="47"/>
      <c r="H23" s="47"/>
      <c r="I23" s="47"/>
      <c r="J23" s="47"/>
      <c r="K23" s="45"/>
      <c r="L23" s="47">
        <v>37</v>
      </c>
      <c r="M23" s="47"/>
      <c r="N23" s="47"/>
      <c r="O23" s="47">
        <v>5</v>
      </c>
      <c r="P23" s="90">
        <f t="shared" si="2"/>
        <v>8336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4">
        <f t="shared" si="4"/>
        <v>0</v>
      </c>
      <c r="AA23" s="35"/>
      <c r="AB23" s="94">
        <f t="shared" si="5"/>
        <v>0</v>
      </c>
      <c r="AC23" s="47"/>
      <c r="AD23" s="47"/>
      <c r="AE23" s="47"/>
      <c r="AF23" s="47"/>
      <c r="AG23" s="47"/>
      <c r="AH23" s="47"/>
      <c r="AI23" s="47"/>
      <c r="AJ23" s="97">
        <f t="shared" si="13"/>
        <v>0</v>
      </c>
      <c r="AK23" s="35"/>
      <c r="AL23" s="18">
        <v>40743</v>
      </c>
      <c r="AM23" s="86">
        <f t="shared" si="6"/>
        <v>2</v>
      </c>
      <c r="AN23" s="47"/>
      <c r="AO23" s="47"/>
      <c r="AP23" s="47">
        <v>2</v>
      </c>
      <c r="AQ23" s="47"/>
      <c r="AR23" s="97">
        <f t="shared" si="14"/>
        <v>2</v>
      </c>
      <c r="AS23" s="18">
        <v>40743</v>
      </c>
      <c r="AT23" s="86">
        <f t="shared" si="7"/>
        <v>0</v>
      </c>
      <c r="AU23" s="47"/>
      <c r="AV23" s="47"/>
      <c r="AW23" s="97">
        <f t="shared" si="15"/>
        <v>0</v>
      </c>
      <c r="AX23" s="86">
        <f t="shared" si="8"/>
        <v>0</v>
      </c>
      <c r="AY23" s="47"/>
      <c r="AZ23" s="47"/>
      <c r="BA23" s="97">
        <f t="shared" si="16"/>
        <v>0</v>
      </c>
      <c r="BB23" s="102">
        <f t="shared" si="9"/>
        <v>0</v>
      </c>
      <c r="BC23" s="47"/>
      <c r="BD23" s="47"/>
      <c r="BE23" s="47"/>
      <c r="BF23" s="47"/>
      <c r="BG23" s="97">
        <f t="shared" si="17"/>
        <v>2</v>
      </c>
      <c r="BH23" s="102">
        <f t="shared" si="10"/>
        <v>5</v>
      </c>
      <c r="BI23" s="47">
        <v>5</v>
      </c>
      <c r="BJ23" s="47"/>
      <c r="BK23" s="97">
        <f t="shared" si="18"/>
        <v>12</v>
      </c>
      <c r="BL23" s="102">
        <f t="shared" si="11"/>
        <v>0</v>
      </c>
      <c r="BM23" s="47"/>
      <c r="BN23" s="47"/>
      <c r="BO23" s="94">
        <f t="shared" si="19"/>
        <v>0</v>
      </c>
      <c r="BP23" s="104"/>
    </row>
    <row r="24" spans="1:68" ht="12.75" customHeight="1" x14ac:dyDescent="0.2">
      <c r="A24" s="18">
        <v>40744</v>
      </c>
      <c r="B24">
        <f t="shared" si="0"/>
        <v>1795</v>
      </c>
      <c r="C24">
        <f t="shared" si="12"/>
        <v>10147</v>
      </c>
      <c r="D24" s="86">
        <f t="shared" si="1"/>
        <v>1790</v>
      </c>
      <c r="E24" s="45">
        <v>1786</v>
      </c>
      <c r="F24" s="45"/>
      <c r="G24" s="47"/>
      <c r="H24" s="47"/>
      <c r="I24" s="47"/>
      <c r="J24" s="47"/>
      <c r="K24" s="45"/>
      <c r="L24" s="47"/>
      <c r="M24" s="47"/>
      <c r="N24" s="47"/>
      <c r="O24" s="47">
        <v>4</v>
      </c>
      <c r="P24" s="90">
        <f t="shared" si="2"/>
        <v>10126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4">
        <f t="shared" si="4"/>
        <v>0</v>
      </c>
      <c r="AA24" s="35"/>
      <c r="AB24" s="94">
        <f t="shared" si="5"/>
        <v>0</v>
      </c>
      <c r="AC24" s="47"/>
      <c r="AD24" s="47"/>
      <c r="AE24" s="47"/>
      <c r="AF24" s="47"/>
      <c r="AG24" s="47"/>
      <c r="AH24" s="47"/>
      <c r="AI24" s="47"/>
      <c r="AJ24" s="97">
        <f t="shared" si="13"/>
        <v>0</v>
      </c>
      <c r="AK24" s="35"/>
      <c r="AL24" s="18">
        <v>40744</v>
      </c>
      <c r="AM24" s="86">
        <f t="shared" si="6"/>
        <v>1</v>
      </c>
      <c r="AN24" s="47"/>
      <c r="AO24" s="47"/>
      <c r="AP24" s="47">
        <v>1</v>
      </c>
      <c r="AQ24" s="47"/>
      <c r="AR24" s="97">
        <f t="shared" si="14"/>
        <v>3</v>
      </c>
      <c r="AS24" s="18">
        <v>40744</v>
      </c>
      <c r="AT24" s="86">
        <f t="shared" si="7"/>
        <v>0</v>
      </c>
      <c r="AU24" s="47"/>
      <c r="AV24" s="47"/>
      <c r="AW24" s="97">
        <f t="shared" si="15"/>
        <v>0</v>
      </c>
      <c r="AX24" s="86">
        <f t="shared" si="8"/>
        <v>0</v>
      </c>
      <c r="AY24" s="47"/>
      <c r="AZ24" s="47"/>
      <c r="BA24" s="97">
        <f t="shared" si="16"/>
        <v>0</v>
      </c>
      <c r="BB24" s="102">
        <f t="shared" si="9"/>
        <v>0</v>
      </c>
      <c r="BC24" s="47"/>
      <c r="BD24" s="47"/>
      <c r="BE24" s="47"/>
      <c r="BF24" s="47"/>
      <c r="BG24" s="97">
        <f t="shared" si="17"/>
        <v>2</v>
      </c>
      <c r="BH24" s="102">
        <f t="shared" si="10"/>
        <v>4</v>
      </c>
      <c r="BI24" s="47">
        <v>4</v>
      </c>
      <c r="BJ24" s="47"/>
      <c r="BK24" s="97">
        <f t="shared" si="18"/>
        <v>16</v>
      </c>
      <c r="BL24" s="102">
        <f t="shared" si="11"/>
        <v>0</v>
      </c>
      <c r="BM24" s="47"/>
      <c r="BN24" s="47"/>
      <c r="BO24" s="94">
        <f t="shared" si="19"/>
        <v>0</v>
      </c>
      <c r="BP24" s="104"/>
    </row>
    <row r="25" spans="1:68" ht="12.75" customHeight="1" x14ac:dyDescent="0.2">
      <c r="A25" s="18">
        <v>40745</v>
      </c>
      <c r="B25">
        <f t="shared" si="0"/>
        <v>1728</v>
      </c>
      <c r="C25">
        <f t="shared" si="12"/>
        <v>11875</v>
      </c>
      <c r="D25" s="86">
        <f t="shared" si="1"/>
        <v>1728</v>
      </c>
      <c r="E25" s="45">
        <v>1726</v>
      </c>
      <c r="F25" s="45"/>
      <c r="G25" s="47"/>
      <c r="H25" s="47"/>
      <c r="I25" s="47"/>
      <c r="J25" s="47"/>
      <c r="K25" s="45"/>
      <c r="L25" s="47"/>
      <c r="M25" s="47"/>
      <c r="N25" s="47"/>
      <c r="O25" s="47">
        <v>2</v>
      </c>
      <c r="P25" s="90">
        <f t="shared" si="2"/>
        <v>11854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4">
        <f t="shared" si="4"/>
        <v>0</v>
      </c>
      <c r="AA25" s="35"/>
      <c r="AB25" s="94">
        <f t="shared" si="5"/>
        <v>0</v>
      </c>
      <c r="AC25" s="47"/>
      <c r="AD25" s="47"/>
      <c r="AE25" s="47"/>
      <c r="AF25" s="47"/>
      <c r="AG25" s="47"/>
      <c r="AH25" s="47"/>
      <c r="AI25" s="47"/>
      <c r="AJ25" s="97">
        <f t="shared" si="13"/>
        <v>0</v>
      </c>
      <c r="AK25" s="35"/>
      <c r="AL25" s="18">
        <v>40745</v>
      </c>
      <c r="AM25" s="86">
        <f t="shared" si="6"/>
        <v>0</v>
      </c>
      <c r="AN25" s="47"/>
      <c r="AO25" s="47"/>
      <c r="AP25" s="47"/>
      <c r="AQ25" s="47"/>
      <c r="AR25" s="97">
        <f t="shared" si="14"/>
        <v>3</v>
      </c>
      <c r="AS25" s="18">
        <v>40745</v>
      </c>
      <c r="AT25" s="86">
        <f t="shared" si="7"/>
        <v>0</v>
      </c>
      <c r="AU25" s="47"/>
      <c r="AV25" s="47"/>
      <c r="AW25" s="97">
        <f t="shared" si="15"/>
        <v>0</v>
      </c>
      <c r="AX25" s="86">
        <f t="shared" si="8"/>
        <v>0</v>
      </c>
      <c r="AY25" s="47"/>
      <c r="AZ25" s="47"/>
      <c r="BA25" s="97">
        <f t="shared" si="16"/>
        <v>0</v>
      </c>
      <c r="BB25" s="102">
        <f t="shared" si="9"/>
        <v>0</v>
      </c>
      <c r="BC25" s="47"/>
      <c r="BD25" s="47"/>
      <c r="BE25" s="47"/>
      <c r="BF25" s="47"/>
      <c r="BG25" s="97">
        <f t="shared" si="17"/>
        <v>2</v>
      </c>
      <c r="BH25" s="102">
        <f t="shared" si="10"/>
        <v>0</v>
      </c>
      <c r="BI25" s="47"/>
      <c r="BJ25" s="47"/>
      <c r="BK25" s="97">
        <f t="shared" si="18"/>
        <v>16</v>
      </c>
      <c r="BL25" s="102">
        <f t="shared" si="11"/>
        <v>0</v>
      </c>
      <c r="BM25" s="47"/>
      <c r="BN25" s="47"/>
      <c r="BO25" s="94">
        <f t="shared" si="19"/>
        <v>0</v>
      </c>
      <c r="BP25" s="104"/>
    </row>
    <row r="26" spans="1:68" ht="12.75" customHeight="1" x14ac:dyDescent="0.2">
      <c r="A26" s="18">
        <v>40746</v>
      </c>
      <c r="B26">
        <f t="shared" si="0"/>
        <v>801</v>
      </c>
      <c r="C26">
        <f t="shared" si="12"/>
        <v>12676</v>
      </c>
      <c r="D26" s="86">
        <f t="shared" si="1"/>
        <v>801</v>
      </c>
      <c r="E26" s="45">
        <v>800</v>
      </c>
      <c r="F26" s="45"/>
      <c r="G26" s="47"/>
      <c r="H26" s="47"/>
      <c r="I26" s="47"/>
      <c r="J26" s="47"/>
      <c r="K26" s="45"/>
      <c r="L26" s="47"/>
      <c r="M26" s="47"/>
      <c r="N26" s="47"/>
      <c r="O26" s="47">
        <v>1</v>
      </c>
      <c r="P26" s="90">
        <f t="shared" si="2"/>
        <v>12655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4">
        <f t="shared" si="4"/>
        <v>0</v>
      </c>
      <c r="AA26" s="35"/>
      <c r="AB26" s="94">
        <f t="shared" si="5"/>
        <v>0</v>
      </c>
      <c r="AC26" s="47"/>
      <c r="AD26" s="47"/>
      <c r="AE26" s="47"/>
      <c r="AF26" s="47"/>
      <c r="AG26" s="47"/>
      <c r="AH26" s="47"/>
      <c r="AI26" s="47"/>
      <c r="AJ26" s="97">
        <f t="shared" si="13"/>
        <v>0</v>
      </c>
      <c r="AK26" s="35"/>
      <c r="AL26" s="18">
        <v>40746</v>
      </c>
      <c r="AM26" s="86">
        <f t="shared" si="6"/>
        <v>0</v>
      </c>
      <c r="AN26" s="47"/>
      <c r="AO26" s="47"/>
      <c r="AP26" s="47"/>
      <c r="AQ26" s="47"/>
      <c r="AR26" s="97">
        <f t="shared" si="14"/>
        <v>3</v>
      </c>
      <c r="AS26" s="18">
        <v>40746</v>
      </c>
      <c r="AT26" s="86">
        <f t="shared" si="7"/>
        <v>0</v>
      </c>
      <c r="AU26" s="47"/>
      <c r="AV26" s="47"/>
      <c r="AW26" s="97">
        <f t="shared" si="15"/>
        <v>0</v>
      </c>
      <c r="AX26" s="86">
        <f t="shared" si="8"/>
        <v>0</v>
      </c>
      <c r="AY26" s="47"/>
      <c r="AZ26" s="47"/>
      <c r="BA26" s="97">
        <f t="shared" si="16"/>
        <v>0</v>
      </c>
      <c r="BB26" s="102">
        <f t="shared" si="9"/>
        <v>0</v>
      </c>
      <c r="BC26" s="47"/>
      <c r="BD26" s="47"/>
      <c r="BE26" s="47"/>
      <c r="BF26" s="47"/>
      <c r="BG26" s="97">
        <f t="shared" si="17"/>
        <v>2</v>
      </c>
      <c r="BH26" s="102">
        <f t="shared" si="10"/>
        <v>0</v>
      </c>
      <c r="BI26" s="47"/>
      <c r="BJ26" s="47"/>
      <c r="BK26" s="97">
        <f t="shared" si="18"/>
        <v>16</v>
      </c>
      <c r="BL26" s="102">
        <f t="shared" si="11"/>
        <v>0</v>
      </c>
      <c r="BM26" s="47"/>
      <c r="BN26" s="47"/>
      <c r="BO26" s="94">
        <f t="shared" si="19"/>
        <v>0</v>
      </c>
      <c r="BP26" s="104" t="s">
        <v>82</v>
      </c>
    </row>
    <row r="27" spans="1:68" ht="12.75" customHeight="1" x14ac:dyDescent="0.2">
      <c r="A27" s="18">
        <v>40747</v>
      </c>
      <c r="B27">
        <f t="shared" si="0"/>
        <v>50</v>
      </c>
      <c r="C27">
        <f t="shared" si="12"/>
        <v>12726</v>
      </c>
      <c r="D27" s="86">
        <f t="shared" si="1"/>
        <v>50</v>
      </c>
      <c r="E27" s="45">
        <v>48</v>
      </c>
      <c r="F27" s="45"/>
      <c r="G27" s="47"/>
      <c r="H27" s="47"/>
      <c r="I27" s="47"/>
      <c r="J27" s="47"/>
      <c r="K27" s="45"/>
      <c r="L27" s="47"/>
      <c r="M27" s="47"/>
      <c r="N27" s="47"/>
      <c r="O27" s="47">
        <v>2</v>
      </c>
      <c r="P27" s="90">
        <f t="shared" si="2"/>
        <v>12705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4">
        <f t="shared" si="4"/>
        <v>0</v>
      </c>
      <c r="AA27" s="35"/>
      <c r="AB27" s="94">
        <f t="shared" si="5"/>
        <v>0</v>
      </c>
      <c r="AC27" s="47"/>
      <c r="AD27" s="47"/>
      <c r="AE27" s="47"/>
      <c r="AF27" s="47"/>
      <c r="AG27" s="47"/>
      <c r="AH27" s="47"/>
      <c r="AI27" s="47"/>
      <c r="AJ27" s="97">
        <f t="shared" si="13"/>
        <v>0</v>
      </c>
      <c r="AK27" s="35"/>
      <c r="AL27" s="18">
        <v>40747</v>
      </c>
      <c r="AM27" s="86">
        <f t="shared" si="6"/>
        <v>0</v>
      </c>
      <c r="AN27" s="47"/>
      <c r="AO27" s="47"/>
      <c r="AP27" s="47"/>
      <c r="AQ27" s="47"/>
      <c r="AR27" s="97">
        <f t="shared" si="14"/>
        <v>3</v>
      </c>
      <c r="AS27" s="18">
        <v>40747</v>
      </c>
      <c r="AT27" s="86">
        <f t="shared" si="7"/>
        <v>0</v>
      </c>
      <c r="AU27" s="47"/>
      <c r="AV27" s="47"/>
      <c r="AW27" s="97">
        <f t="shared" si="15"/>
        <v>0</v>
      </c>
      <c r="AX27" s="86">
        <f t="shared" si="8"/>
        <v>0</v>
      </c>
      <c r="AY27" s="47"/>
      <c r="AZ27" s="47"/>
      <c r="BA27" s="97">
        <f t="shared" si="16"/>
        <v>0</v>
      </c>
      <c r="BB27" s="102">
        <f t="shared" si="9"/>
        <v>0</v>
      </c>
      <c r="BC27" s="47"/>
      <c r="BD27" s="47"/>
      <c r="BE27" s="47"/>
      <c r="BF27" s="47"/>
      <c r="BG27" s="97">
        <f t="shared" si="17"/>
        <v>2</v>
      </c>
      <c r="BH27" s="102">
        <f t="shared" si="10"/>
        <v>0</v>
      </c>
      <c r="BI27" s="47"/>
      <c r="BJ27" s="47"/>
      <c r="BK27" s="97">
        <f t="shared" si="18"/>
        <v>16</v>
      </c>
      <c r="BL27" s="102">
        <f t="shared" si="11"/>
        <v>0</v>
      </c>
      <c r="BM27" s="47"/>
      <c r="BN27" s="47"/>
      <c r="BO27" s="94">
        <f t="shared" si="19"/>
        <v>0</v>
      </c>
      <c r="BP27" s="104" t="s">
        <v>83</v>
      </c>
    </row>
    <row r="28" spans="1:68" ht="12.75" customHeight="1" x14ac:dyDescent="0.2">
      <c r="A28" s="18">
        <v>40748</v>
      </c>
      <c r="B28">
        <f t="shared" si="0"/>
        <v>600</v>
      </c>
      <c r="C28">
        <f t="shared" si="12"/>
        <v>13326</v>
      </c>
      <c r="D28" s="86">
        <f t="shared" si="1"/>
        <v>600</v>
      </c>
      <c r="E28" s="45"/>
      <c r="F28" s="45"/>
      <c r="G28" s="47"/>
      <c r="H28" s="47"/>
      <c r="I28" s="47"/>
      <c r="J28" s="47"/>
      <c r="K28" s="45"/>
      <c r="L28" s="47"/>
      <c r="M28" s="47"/>
      <c r="N28" s="47"/>
      <c r="O28" s="47">
        <v>600</v>
      </c>
      <c r="P28" s="90">
        <f t="shared" si="2"/>
        <v>13305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4">
        <f t="shared" si="4"/>
        <v>0</v>
      </c>
      <c r="AA28" s="35"/>
      <c r="AB28" s="94">
        <f t="shared" si="5"/>
        <v>0</v>
      </c>
      <c r="AC28" s="47"/>
      <c r="AD28" s="47"/>
      <c r="AE28" s="47"/>
      <c r="AF28" s="47"/>
      <c r="AG28" s="47"/>
      <c r="AH28" s="47"/>
      <c r="AI28" s="47"/>
      <c r="AJ28" s="97">
        <f t="shared" si="13"/>
        <v>0</v>
      </c>
      <c r="AK28" s="35"/>
      <c r="AL28" s="18">
        <v>40748</v>
      </c>
      <c r="AM28" s="86">
        <f t="shared" si="6"/>
        <v>0</v>
      </c>
      <c r="AN28" s="47"/>
      <c r="AO28" s="47"/>
      <c r="AP28" s="47"/>
      <c r="AQ28" s="47"/>
      <c r="AR28" s="97">
        <f t="shared" si="14"/>
        <v>3</v>
      </c>
      <c r="AS28" s="18">
        <v>40748</v>
      </c>
      <c r="AT28" s="86">
        <f t="shared" si="7"/>
        <v>0</v>
      </c>
      <c r="AU28" s="47"/>
      <c r="AV28" s="47"/>
      <c r="AW28" s="97">
        <f t="shared" si="15"/>
        <v>0</v>
      </c>
      <c r="AX28" s="86">
        <f t="shared" si="8"/>
        <v>0</v>
      </c>
      <c r="AY28" s="47"/>
      <c r="AZ28" s="47"/>
      <c r="BA28" s="97">
        <f t="shared" si="16"/>
        <v>0</v>
      </c>
      <c r="BB28" s="102">
        <f t="shared" si="9"/>
        <v>0</v>
      </c>
      <c r="BC28" s="47"/>
      <c r="BD28" s="47"/>
      <c r="BE28" s="47"/>
      <c r="BF28" s="47"/>
      <c r="BG28" s="97">
        <f t="shared" si="17"/>
        <v>2</v>
      </c>
      <c r="BH28" s="102">
        <f t="shared" si="10"/>
        <v>0</v>
      </c>
      <c r="BI28" s="47"/>
      <c r="BJ28" s="47"/>
      <c r="BK28" s="97">
        <f t="shared" si="18"/>
        <v>16</v>
      </c>
      <c r="BL28" s="102">
        <f t="shared" si="11"/>
        <v>0</v>
      </c>
      <c r="BM28" s="47"/>
      <c r="BN28" s="47"/>
      <c r="BO28" s="94">
        <f t="shared" si="19"/>
        <v>0</v>
      </c>
      <c r="BP28" s="104" t="s">
        <v>84</v>
      </c>
    </row>
    <row r="29" spans="1:68" ht="12.75" customHeight="1" x14ac:dyDescent="0.2">
      <c r="A29" s="18">
        <v>40749</v>
      </c>
      <c r="B29">
        <f t="shared" si="0"/>
        <v>250</v>
      </c>
      <c r="C29">
        <f t="shared" si="12"/>
        <v>13576</v>
      </c>
      <c r="D29" s="86">
        <f t="shared" si="1"/>
        <v>250</v>
      </c>
      <c r="E29" s="45"/>
      <c r="F29" s="45"/>
      <c r="G29" s="47"/>
      <c r="H29" s="47"/>
      <c r="I29" s="47"/>
      <c r="J29" s="47"/>
      <c r="K29" s="45"/>
      <c r="L29" s="47"/>
      <c r="M29" s="47"/>
      <c r="N29" s="47"/>
      <c r="O29" s="47">
        <v>250</v>
      </c>
      <c r="P29" s="90">
        <f t="shared" si="2"/>
        <v>13555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4">
        <f t="shared" si="4"/>
        <v>0</v>
      </c>
      <c r="AA29" s="35"/>
      <c r="AB29" s="94">
        <f t="shared" si="5"/>
        <v>0</v>
      </c>
      <c r="AC29" s="47"/>
      <c r="AD29" s="47"/>
      <c r="AE29" s="47"/>
      <c r="AF29" s="47"/>
      <c r="AG29" s="47"/>
      <c r="AH29" s="47"/>
      <c r="AI29" s="47"/>
      <c r="AJ29" s="97">
        <f t="shared" si="13"/>
        <v>0</v>
      </c>
      <c r="AK29" s="35"/>
      <c r="AL29" s="18">
        <v>40749</v>
      </c>
      <c r="AM29" s="86">
        <f t="shared" si="6"/>
        <v>0</v>
      </c>
      <c r="AN29" s="47"/>
      <c r="AO29" s="47"/>
      <c r="AP29" s="47"/>
      <c r="AQ29" s="47"/>
      <c r="AR29" s="97">
        <f t="shared" si="14"/>
        <v>3</v>
      </c>
      <c r="AS29" s="18">
        <v>40749</v>
      </c>
      <c r="AT29" s="86">
        <f t="shared" si="7"/>
        <v>0</v>
      </c>
      <c r="AU29" s="47"/>
      <c r="AV29" s="47"/>
      <c r="AW29" s="97">
        <f t="shared" si="15"/>
        <v>0</v>
      </c>
      <c r="AX29" s="86">
        <f t="shared" si="8"/>
        <v>0</v>
      </c>
      <c r="AY29" s="47"/>
      <c r="AZ29" s="47"/>
      <c r="BA29" s="97">
        <f t="shared" si="16"/>
        <v>0</v>
      </c>
      <c r="BB29" s="102">
        <f t="shared" si="9"/>
        <v>0</v>
      </c>
      <c r="BC29" s="47"/>
      <c r="BD29" s="47"/>
      <c r="BE29" s="47"/>
      <c r="BF29" s="47"/>
      <c r="BG29" s="97">
        <f t="shared" si="17"/>
        <v>2</v>
      </c>
      <c r="BH29" s="102">
        <f t="shared" si="10"/>
        <v>0</v>
      </c>
      <c r="BI29" s="47"/>
      <c r="BJ29" s="47"/>
      <c r="BK29" s="97">
        <f t="shared" si="18"/>
        <v>16</v>
      </c>
      <c r="BL29" s="102">
        <f t="shared" si="11"/>
        <v>0</v>
      </c>
      <c r="BM29" s="47"/>
      <c r="BN29" s="47"/>
      <c r="BO29" s="94">
        <f t="shared" si="19"/>
        <v>0</v>
      </c>
      <c r="BP29" s="104" t="s">
        <v>85</v>
      </c>
    </row>
    <row r="30" spans="1:68" ht="12.75" customHeight="1" x14ac:dyDescent="0.2">
      <c r="A30" s="18">
        <v>40750</v>
      </c>
      <c r="B30">
        <f t="shared" si="0"/>
        <v>43</v>
      </c>
      <c r="C30">
        <f t="shared" si="12"/>
        <v>13619</v>
      </c>
      <c r="D30" s="86">
        <f t="shared" si="1"/>
        <v>43</v>
      </c>
      <c r="E30" s="45"/>
      <c r="F30" s="45"/>
      <c r="G30" s="47"/>
      <c r="H30" s="47"/>
      <c r="I30" s="47"/>
      <c r="J30" s="47"/>
      <c r="K30" s="45"/>
      <c r="L30" s="47"/>
      <c r="M30" s="47"/>
      <c r="N30" s="47"/>
      <c r="O30" s="47">
        <v>43</v>
      </c>
      <c r="P30" s="90">
        <f t="shared" si="2"/>
        <v>13598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4">
        <f t="shared" si="4"/>
        <v>0</v>
      </c>
      <c r="AA30" s="35"/>
      <c r="AB30" s="94">
        <f t="shared" si="5"/>
        <v>0</v>
      </c>
      <c r="AC30" s="47"/>
      <c r="AD30" s="47"/>
      <c r="AE30" s="47"/>
      <c r="AF30" s="47"/>
      <c r="AG30" s="47"/>
      <c r="AH30" s="47"/>
      <c r="AI30" s="47"/>
      <c r="AJ30" s="97">
        <f t="shared" si="13"/>
        <v>0</v>
      </c>
      <c r="AK30" s="35"/>
      <c r="AL30" s="18">
        <v>40750</v>
      </c>
      <c r="AM30" s="86">
        <f t="shared" si="6"/>
        <v>0</v>
      </c>
      <c r="AN30" s="47"/>
      <c r="AO30" s="47"/>
      <c r="AP30" s="47"/>
      <c r="AQ30" s="47"/>
      <c r="AR30" s="97">
        <f t="shared" si="14"/>
        <v>3</v>
      </c>
      <c r="AS30" s="18">
        <v>40750</v>
      </c>
      <c r="AT30" s="86">
        <f t="shared" si="7"/>
        <v>0</v>
      </c>
      <c r="AU30" s="47"/>
      <c r="AV30" s="47"/>
      <c r="AW30" s="97">
        <f t="shared" si="15"/>
        <v>0</v>
      </c>
      <c r="AX30" s="86">
        <f t="shared" si="8"/>
        <v>0</v>
      </c>
      <c r="AY30" s="47"/>
      <c r="AZ30" s="47"/>
      <c r="BA30" s="97">
        <f t="shared" si="16"/>
        <v>0</v>
      </c>
      <c r="BB30" s="102">
        <f t="shared" si="9"/>
        <v>0</v>
      </c>
      <c r="BC30" s="47"/>
      <c r="BD30" s="47"/>
      <c r="BE30" s="47"/>
      <c r="BF30" s="47"/>
      <c r="BG30" s="97">
        <f t="shared" si="17"/>
        <v>2</v>
      </c>
      <c r="BH30" s="102">
        <f t="shared" si="10"/>
        <v>0</v>
      </c>
      <c r="BI30" s="47"/>
      <c r="BJ30" s="47"/>
      <c r="BK30" s="97">
        <f t="shared" si="18"/>
        <v>16</v>
      </c>
      <c r="BL30" s="102">
        <f t="shared" si="11"/>
        <v>0</v>
      </c>
      <c r="BM30" s="47"/>
      <c r="BN30" s="47"/>
      <c r="BO30" s="94">
        <f t="shared" si="19"/>
        <v>0</v>
      </c>
      <c r="BP30" s="104" t="s">
        <v>86</v>
      </c>
    </row>
    <row r="31" spans="1:68" ht="12.75" customHeight="1" x14ac:dyDescent="0.2">
      <c r="A31" s="18">
        <v>40751</v>
      </c>
      <c r="B31">
        <f t="shared" si="0"/>
        <v>809</v>
      </c>
      <c r="C31">
        <f t="shared" si="12"/>
        <v>14428</v>
      </c>
      <c r="D31" s="86">
        <f t="shared" si="1"/>
        <v>809</v>
      </c>
      <c r="E31" s="45">
        <v>803</v>
      </c>
      <c r="F31" s="45"/>
      <c r="G31" s="47"/>
      <c r="H31" s="47"/>
      <c r="I31" s="47"/>
      <c r="J31" s="47"/>
      <c r="K31" s="45"/>
      <c r="L31" s="47"/>
      <c r="M31" s="47"/>
      <c r="N31" s="47"/>
      <c r="O31" s="47">
        <v>6</v>
      </c>
      <c r="P31" s="90">
        <f t="shared" si="2"/>
        <v>14407</v>
      </c>
      <c r="Q31" s="94">
        <f t="shared" si="3"/>
        <v>0</v>
      </c>
      <c r="R31" s="47"/>
      <c r="S31" s="47"/>
      <c r="T31" s="47"/>
      <c r="U31" s="47"/>
      <c r="V31" s="47"/>
      <c r="W31" s="47"/>
      <c r="X31" s="105"/>
      <c r="Y31" s="47"/>
      <c r="Z31" s="94">
        <f t="shared" si="4"/>
        <v>0</v>
      </c>
      <c r="AA31" s="35"/>
      <c r="AB31" s="94">
        <f t="shared" si="5"/>
        <v>0</v>
      </c>
      <c r="AC31" s="47"/>
      <c r="AD31" s="47"/>
      <c r="AE31" s="47"/>
      <c r="AF31" s="47"/>
      <c r="AG31" s="47"/>
      <c r="AH31" s="47"/>
      <c r="AI31" s="47"/>
      <c r="AJ31" s="97">
        <f t="shared" si="13"/>
        <v>0</v>
      </c>
      <c r="AK31" s="35"/>
      <c r="AL31" s="18">
        <v>40751</v>
      </c>
      <c r="AM31" s="86">
        <f t="shared" si="6"/>
        <v>0</v>
      </c>
      <c r="AN31" s="47"/>
      <c r="AO31" s="47"/>
      <c r="AP31" s="47"/>
      <c r="AQ31" s="47"/>
      <c r="AR31" s="97">
        <f t="shared" si="14"/>
        <v>3</v>
      </c>
      <c r="AS31" s="18">
        <v>40751</v>
      </c>
      <c r="AT31" s="86">
        <f t="shared" si="7"/>
        <v>0</v>
      </c>
      <c r="AU31" s="47"/>
      <c r="AV31" s="47"/>
      <c r="AW31" s="97">
        <f t="shared" si="15"/>
        <v>0</v>
      </c>
      <c r="AX31" s="86">
        <f t="shared" si="8"/>
        <v>0</v>
      </c>
      <c r="AY31" s="47"/>
      <c r="AZ31" s="47"/>
      <c r="BA31" s="97">
        <f t="shared" si="16"/>
        <v>0</v>
      </c>
      <c r="BB31" s="102">
        <f t="shared" si="9"/>
        <v>0</v>
      </c>
      <c r="BC31" s="47"/>
      <c r="BD31" s="47"/>
      <c r="BE31" s="47"/>
      <c r="BF31" s="47"/>
      <c r="BG31" s="97">
        <f t="shared" si="17"/>
        <v>2</v>
      </c>
      <c r="BH31" s="102">
        <f t="shared" si="10"/>
        <v>0</v>
      </c>
      <c r="BI31" s="47"/>
      <c r="BJ31" s="47"/>
      <c r="BK31" s="97">
        <f t="shared" si="18"/>
        <v>16</v>
      </c>
      <c r="BL31" s="102">
        <f t="shared" si="11"/>
        <v>0</v>
      </c>
      <c r="BM31" s="47"/>
      <c r="BN31" s="47"/>
      <c r="BO31" s="94">
        <f t="shared" si="19"/>
        <v>0</v>
      </c>
      <c r="BP31" s="104" t="s">
        <v>219</v>
      </c>
    </row>
    <row r="32" spans="1:68" ht="12.75" customHeight="1" x14ac:dyDescent="0.2">
      <c r="A32" s="18">
        <v>40752</v>
      </c>
      <c r="B32">
        <f t="shared" si="0"/>
        <v>3232</v>
      </c>
      <c r="C32">
        <f t="shared" si="12"/>
        <v>17660</v>
      </c>
      <c r="D32" s="86">
        <f t="shared" si="1"/>
        <v>3232</v>
      </c>
      <c r="E32" s="45">
        <v>2335</v>
      </c>
      <c r="F32" s="45">
        <v>506</v>
      </c>
      <c r="G32" s="47"/>
      <c r="H32" s="47"/>
      <c r="I32" s="47"/>
      <c r="J32" s="47"/>
      <c r="K32" s="45"/>
      <c r="L32" s="47">
        <v>390</v>
      </c>
      <c r="M32" s="47"/>
      <c r="N32" s="47"/>
      <c r="O32" s="47">
        <v>1</v>
      </c>
      <c r="P32" s="90">
        <f t="shared" si="2"/>
        <v>17639</v>
      </c>
      <c r="Q32" s="94">
        <f>SUM(R32:Y32)</f>
        <v>0</v>
      </c>
      <c r="R32" s="47"/>
      <c r="S32" s="47"/>
      <c r="T32" s="47"/>
      <c r="U32" s="47"/>
      <c r="V32" s="47"/>
      <c r="W32" s="47"/>
      <c r="X32" s="47"/>
      <c r="Y32" s="47"/>
      <c r="Z32" s="94">
        <f t="shared" si="4"/>
        <v>0</v>
      </c>
      <c r="AA32" s="35"/>
      <c r="AB32" s="94">
        <f t="shared" si="5"/>
        <v>0</v>
      </c>
      <c r="AC32" s="47"/>
      <c r="AD32" s="47"/>
      <c r="AE32" s="47"/>
      <c r="AF32" s="47"/>
      <c r="AG32" s="47"/>
      <c r="AH32" s="47"/>
      <c r="AI32" s="47"/>
      <c r="AJ32" s="97">
        <f t="shared" si="13"/>
        <v>0</v>
      </c>
      <c r="AK32" s="35"/>
      <c r="AL32" s="18">
        <v>40752</v>
      </c>
      <c r="AM32" s="86">
        <f t="shared" si="6"/>
        <v>0</v>
      </c>
      <c r="AN32" s="47"/>
      <c r="AO32" s="47"/>
      <c r="AP32" s="47"/>
      <c r="AQ32" s="47"/>
      <c r="AR32" s="97">
        <f t="shared" si="14"/>
        <v>3</v>
      </c>
      <c r="AS32" s="18">
        <v>40752</v>
      </c>
      <c r="AT32" s="86">
        <f t="shared" si="7"/>
        <v>0</v>
      </c>
      <c r="AU32" s="47"/>
      <c r="AV32" s="47"/>
      <c r="AW32" s="97">
        <f t="shared" si="15"/>
        <v>0</v>
      </c>
      <c r="AX32" s="86">
        <f t="shared" si="8"/>
        <v>0</v>
      </c>
      <c r="AY32" s="47"/>
      <c r="AZ32" s="47"/>
      <c r="BA32" s="97">
        <f t="shared" si="16"/>
        <v>0</v>
      </c>
      <c r="BB32" s="102">
        <f t="shared" si="9"/>
        <v>0</v>
      </c>
      <c r="BC32" s="47"/>
      <c r="BD32" s="47"/>
      <c r="BE32" s="47"/>
      <c r="BF32" s="47"/>
      <c r="BG32" s="97">
        <f t="shared" si="17"/>
        <v>2</v>
      </c>
      <c r="BH32" s="102">
        <f t="shared" si="10"/>
        <v>0</v>
      </c>
      <c r="BI32" s="47"/>
      <c r="BJ32" s="47"/>
      <c r="BK32" s="97">
        <f t="shared" si="18"/>
        <v>16</v>
      </c>
      <c r="BL32" s="102">
        <f t="shared" si="11"/>
        <v>0</v>
      </c>
      <c r="BM32" s="47"/>
      <c r="BN32" s="47"/>
      <c r="BO32" s="94">
        <f t="shared" si="19"/>
        <v>0</v>
      </c>
      <c r="BP32" s="104"/>
    </row>
    <row r="33" spans="1:68" ht="12.75" customHeight="1" x14ac:dyDescent="0.2">
      <c r="A33" s="18">
        <v>40753</v>
      </c>
      <c r="B33">
        <f t="shared" si="0"/>
        <v>3491</v>
      </c>
      <c r="C33">
        <f t="shared" si="12"/>
        <v>21151</v>
      </c>
      <c r="D33" s="86">
        <f t="shared" si="1"/>
        <v>3491</v>
      </c>
      <c r="E33" s="45">
        <v>3214</v>
      </c>
      <c r="F33" s="45">
        <v>275</v>
      </c>
      <c r="G33" s="47"/>
      <c r="H33" s="47"/>
      <c r="I33" s="47"/>
      <c r="J33" s="47"/>
      <c r="K33" s="45"/>
      <c r="L33" s="47"/>
      <c r="M33" s="47"/>
      <c r="N33" s="47"/>
      <c r="O33" s="47">
        <v>2</v>
      </c>
      <c r="P33" s="90">
        <f t="shared" si="2"/>
        <v>21130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4">
        <f t="shared" si="4"/>
        <v>0</v>
      </c>
      <c r="AA33" s="35"/>
      <c r="AB33" s="94">
        <f t="shared" si="5"/>
        <v>0</v>
      </c>
      <c r="AC33" s="47"/>
      <c r="AD33" s="47"/>
      <c r="AE33" s="47"/>
      <c r="AF33" s="47"/>
      <c r="AG33" s="47"/>
      <c r="AH33" s="47"/>
      <c r="AI33" s="47"/>
      <c r="AJ33" s="97">
        <f t="shared" si="13"/>
        <v>0</v>
      </c>
      <c r="AK33" s="35"/>
      <c r="AL33" s="18">
        <v>40753</v>
      </c>
      <c r="AM33" s="86">
        <f t="shared" si="6"/>
        <v>0</v>
      </c>
      <c r="AN33" s="47"/>
      <c r="AO33" s="47"/>
      <c r="AP33" s="47"/>
      <c r="AQ33" s="47"/>
      <c r="AR33" s="97">
        <f t="shared" si="14"/>
        <v>3</v>
      </c>
      <c r="AS33" s="18">
        <v>40753</v>
      </c>
      <c r="AT33" s="86">
        <f t="shared" si="7"/>
        <v>0</v>
      </c>
      <c r="AU33" s="47"/>
      <c r="AV33" s="47"/>
      <c r="AW33" s="97">
        <f t="shared" si="15"/>
        <v>0</v>
      </c>
      <c r="AX33" s="86">
        <f t="shared" si="8"/>
        <v>0</v>
      </c>
      <c r="AY33" s="47"/>
      <c r="AZ33" s="47"/>
      <c r="BA33" s="97">
        <f t="shared" si="16"/>
        <v>0</v>
      </c>
      <c r="BB33" s="102">
        <f t="shared" si="9"/>
        <v>0</v>
      </c>
      <c r="BC33" s="47"/>
      <c r="BD33" s="47"/>
      <c r="BE33" s="47"/>
      <c r="BF33" s="47"/>
      <c r="BG33" s="97">
        <f t="shared" si="17"/>
        <v>2</v>
      </c>
      <c r="BH33" s="102">
        <f t="shared" si="10"/>
        <v>0</v>
      </c>
      <c r="BI33" s="47"/>
      <c r="BJ33" s="47"/>
      <c r="BK33" s="97">
        <f t="shared" si="18"/>
        <v>16</v>
      </c>
      <c r="BL33" s="102">
        <f t="shared" si="11"/>
        <v>0</v>
      </c>
      <c r="BM33" s="47"/>
      <c r="BN33" s="47"/>
      <c r="BO33" s="94">
        <f t="shared" si="19"/>
        <v>0</v>
      </c>
      <c r="BP33" s="104"/>
    </row>
    <row r="34" spans="1:68" ht="12.75" customHeight="1" x14ac:dyDescent="0.2">
      <c r="A34" s="18">
        <v>40754</v>
      </c>
      <c r="B34">
        <f t="shared" si="0"/>
        <v>699</v>
      </c>
      <c r="C34">
        <f t="shared" si="12"/>
        <v>21850</v>
      </c>
      <c r="D34" s="87">
        <f t="shared" si="1"/>
        <v>697</v>
      </c>
      <c r="E34" s="45">
        <v>542</v>
      </c>
      <c r="F34" s="45"/>
      <c r="G34" s="47">
        <v>38</v>
      </c>
      <c r="H34" s="47">
        <v>39</v>
      </c>
      <c r="I34" s="47">
        <v>38</v>
      </c>
      <c r="J34" s="47">
        <v>38</v>
      </c>
      <c r="K34" s="45"/>
      <c r="L34" s="47"/>
      <c r="M34" s="47"/>
      <c r="N34" s="47"/>
      <c r="O34" s="47">
        <v>2</v>
      </c>
      <c r="P34" s="90">
        <f t="shared" si="2"/>
        <v>21827</v>
      </c>
      <c r="Q34" s="95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5">
        <f t="shared" si="4"/>
        <v>0</v>
      </c>
      <c r="AA34" s="33"/>
      <c r="AB34" s="94">
        <f t="shared" si="5"/>
        <v>0</v>
      </c>
      <c r="AC34" s="47"/>
      <c r="AD34" s="47"/>
      <c r="AE34" s="47"/>
      <c r="AF34" s="47"/>
      <c r="AG34" s="47"/>
      <c r="AH34" s="47"/>
      <c r="AI34" s="47"/>
      <c r="AJ34" s="97">
        <f t="shared" si="13"/>
        <v>0</v>
      </c>
      <c r="AK34" s="36"/>
      <c r="AL34" s="18">
        <v>40754</v>
      </c>
      <c r="AM34" s="86">
        <f t="shared" si="6"/>
        <v>0</v>
      </c>
      <c r="AN34" s="47"/>
      <c r="AO34" s="47"/>
      <c r="AP34" s="47"/>
      <c r="AQ34" s="47"/>
      <c r="AR34" s="97">
        <f t="shared" si="14"/>
        <v>3</v>
      </c>
      <c r="AS34" s="18">
        <v>40754</v>
      </c>
      <c r="AT34" s="86">
        <f t="shared" si="7"/>
        <v>0</v>
      </c>
      <c r="AU34" s="47"/>
      <c r="AV34" s="47"/>
      <c r="AW34" s="94">
        <f t="shared" si="15"/>
        <v>0</v>
      </c>
      <c r="AX34" s="86">
        <f t="shared" si="8"/>
        <v>0</v>
      </c>
      <c r="AY34" s="47"/>
      <c r="AZ34" s="47"/>
      <c r="BA34" s="97">
        <f t="shared" si="16"/>
        <v>0</v>
      </c>
      <c r="BB34" s="102">
        <f t="shared" si="9"/>
        <v>0</v>
      </c>
      <c r="BC34" s="47"/>
      <c r="BD34" s="47"/>
      <c r="BE34" s="47"/>
      <c r="BF34" s="47"/>
      <c r="BG34" s="97">
        <f t="shared" si="17"/>
        <v>2</v>
      </c>
      <c r="BH34" s="102">
        <f t="shared" si="10"/>
        <v>2</v>
      </c>
      <c r="BI34" s="47">
        <v>2</v>
      </c>
      <c r="BJ34" s="47"/>
      <c r="BK34" s="97">
        <f t="shared" si="18"/>
        <v>18</v>
      </c>
      <c r="BL34" s="102">
        <f t="shared" si="11"/>
        <v>0</v>
      </c>
      <c r="BM34" s="47"/>
      <c r="BN34" s="47"/>
      <c r="BO34" s="86">
        <f t="shared" si="19"/>
        <v>0</v>
      </c>
      <c r="BP34" s="114"/>
    </row>
    <row r="35" spans="1:68" ht="12.75" customHeight="1" x14ac:dyDescent="0.2">
      <c r="A35" s="18">
        <v>40755</v>
      </c>
      <c r="B35">
        <f t="shared" si="0"/>
        <v>512</v>
      </c>
      <c r="C35">
        <f t="shared" si="12"/>
        <v>22362</v>
      </c>
      <c r="D35" s="87">
        <f t="shared" si="1"/>
        <v>512</v>
      </c>
      <c r="E35" s="45">
        <v>320</v>
      </c>
      <c r="F35" s="45"/>
      <c r="G35" s="47"/>
      <c r="H35" s="47"/>
      <c r="I35" s="47"/>
      <c r="J35" s="47"/>
      <c r="K35" s="45"/>
      <c r="L35" s="47">
        <v>192</v>
      </c>
      <c r="M35" s="47"/>
      <c r="N35" s="47"/>
      <c r="O35" s="47"/>
      <c r="P35" s="90">
        <f t="shared" si="2"/>
        <v>22339</v>
      </c>
      <c r="Q35" s="102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5">
        <f t="shared" si="4"/>
        <v>0</v>
      </c>
      <c r="AA35" s="33"/>
      <c r="AB35" s="94">
        <f t="shared" si="5"/>
        <v>0</v>
      </c>
      <c r="AC35" s="47"/>
      <c r="AD35" s="47"/>
      <c r="AE35" s="47"/>
      <c r="AF35" s="47"/>
      <c r="AG35" s="47"/>
      <c r="AH35" s="47"/>
      <c r="AI35" s="47"/>
      <c r="AJ35" s="97">
        <f t="shared" si="13"/>
        <v>0</v>
      </c>
      <c r="AK35" s="33"/>
      <c r="AL35" s="18">
        <v>40755</v>
      </c>
      <c r="AM35" s="86">
        <f t="shared" si="6"/>
        <v>0</v>
      </c>
      <c r="AN35" s="47"/>
      <c r="AO35" s="47"/>
      <c r="AP35" s="47"/>
      <c r="AQ35" s="47"/>
      <c r="AR35" s="97">
        <f t="shared" si="14"/>
        <v>3</v>
      </c>
      <c r="AS35" s="18">
        <v>40755</v>
      </c>
      <c r="AT35" s="86">
        <f t="shared" si="7"/>
        <v>0</v>
      </c>
      <c r="AU35" s="47"/>
      <c r="AV35" s="47"/>
      <c r="AW35" s="94">
        <f t="shared" si="15"/>
        <v>0</v>
      </c>
      <c r="AX35" s="86">
        <f t="shared" si="8"/>
        <v>0</v>
      </c>
      <c r="AY35" s="47"/>
      <c r="AZ35" s="47"/>
      <c r="BA35" s="97">
        <f t="shared" si="16"/>
        <v>0</v>
      </c>
      <c r="BB35" s="102">
        <f t="shared" si="9"/>
        <v>0</v>
      </c>
      <c r="BC35" s="47"/>
      <c r="BD35" s="47"/>
      <c r="BE35" s="47"/>
      <c r="BF35" s="47"/>
      <c r="BG35" s="97">
        <f t="shared" si="17"/>
        <v>2</v>
      </c>
      <c r="BH35" s="102">
        <f t="shared" si="10"/>
        <v>0</v>
      </c>
      <c r="BI35" s="47"/>
      <c r="BJ35" s="47"/>
      <c r="BK35" s="97">
        <f t="shared" si="18"/>
        <v>18</v>
      </c>
      <c r="BL35" s="102">
        <f t="shared" si="11"/>
        <v>0</v>
      </c>
      <c r="BM35" s="47"/>
      <c r="BN35" s="47"/>
      <c r="BO35" s="86">
        <f t="shared" si="19"/>
        <v>0</v>
      </c>
      <c r="BP35" s="111"/>
    </row>
    <row r="36" spans="1:68" s="30" customFormat="1" ht="12.75" customHeight="1" x14ac:dyDescent="0.2">
      <c r="A36" s="28" t="s">
        <v>46</v>
      </c>
      <c r="B36" s="29"/>
      <c r="C36" s="29"/>
      <c r="D36" s="37">
        <f>SUM(D5:D34)</f>
        <v>21827</v>
      </c>
      <c r="E36" s="53">
        <f t="shared" ref="E36:O36" si="20">SUM(E5:E35)</f>
        <v>15857</v>
      </c>
      <c r="F36" s="37">
        <f t="shared" si="20"/>
        <v>781</v>
      </c>
      <c r="G36" s="37">
        <f t="shared" si="20"/>
        <v>269</v>
      </c>
      <c r="H36" s="37">
        <f t="shared" si="20"/>
        <v>268</v>
      </c>
      <c r="I36" s="37">
        <f t="shared" si="20"/>
        <v>311</v>
      </c>
      <c r="J36" s="37">
        <f t="shared" si="20"/>
        <v>296</v>
      </c>
      <c r="K36" s="37">
        <f t="shared" si="20"/>
        <v>725</v>
      </c>
      <c r="L36" s="37">
        <f t="shared" si="20"/>
        <v>1000</v>
      </c>
      <c r="M36" s="37">
        <f t="shared" si="20"/>
        <v>950</v>
      </c>
      <c r="N36" s="37">
        <f t="shared" si="20"/>
        <v>950</v>
      </c>
      <c r="O36" s="37">
        <f t="shared" si="20"/>
        <v>932</v>
      </c>
      <c r="P36" s="29">
        <f>SUM(P35)</f>
        <v>22339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/>
      <c r="AB36" s="37">
        <f t="shared" ref="AB36:AI36" si="22">SUM(AB5:AB34)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 t="shared" si="22"/>
        <v>0</v>
      </c>
      <c r="AJ36" s="75">
        <f>SUM(AJ35)</f>
        <v>0</v>
      </c>
      <c r="AK36" s="37"/>
      <c r="AL36" s="29"/>
      <c r="AM36" s="37">
        <f>SUM(AM5:AM34)</f>
        <v>3</v>
      </c>
      <c r="AN36" s="37">
        <f>SUM(AN5:AN34)</f>
        <v>0</v>
      </c>
      <c r="AO36" s="37">
        <f>SUM(AO5:AO34)</f>
        <v>0</v>
      </c>
      <c r="AP36" s="37">
        <f>SUM(AP5:AP34)</f>
        <v>3</v>
      </c>
      <c r="AQ36" s="37">
        <f>SUM(AQ5:AQ34)</f>
        <v>0</v>
      </c>
      <c r="AR36" s="37">
        <f>SUM(AR35)</f>
        <v>3</v>
      </c>
      <c r="AS36" s="29"/>
      <c r="AT36" s="37">
        <f>SUM(AT5:AT34)</f>
        <v>0</v>
      </c>
      <c r="AU36" s="37">
        <f t="shared" ref="AU36:BJ36" si="23">SUM(AU5:AU34)</f>
        <v>0</v>
      </c>
      <c r="AV36" s="37">
        <f t="shared" si="23"/>
        <v>0</v>
      </c>
      <c r="AW36" s="37">
        <f>SUM(AW35)</f>
        <v>0</v>
      </c>
      <c r="AX36" s="37">
        <f t="shared" si="23"/>
        <v>0</v>
      </c>
      <c r="AY36" s="37">
        <f t="shared" si="23"/>
        <v>0</v>
      </c>
      <c r="AZ36" s="37">
        <f t="shared" si="23"/>
        <v>0</v>
      </c>
      <c r="BA36" s="37">
        <f>SUM(BA35)</f>
        <v>0</v>
      </c>
      <c r="BB36" s="37">
        <f t="shared" si="23"/>
        <v>2</v>
      </c>
      <c r="BC36" s="37">
        <f>SUM(BC5:BC34)</f>
        <v>0</v>
      </c>
      <c r="BD36" s="37">
        <f>SUM(BD5:BD34)</f>
        <v>2</v>
      </c>
      <c r="BE36" s="37">
        <f t="shared" si="23"/>
        <v>0</v>
      </c>
      <c r="BF36" s="37">
        <f t="shared" si="23"/>
        <v>0</v>
      </c>
      <c r="BG36" s="37">
        <f>SUM(BG35)</f>
        <v>2</v>
      </c>
      <c r="BH36" s="37">
        <f t="shared" si="23"/>
        <v>18</v>
      </c>
      <c r="BI36" s="37">
        <f>SUM(BI5:BI35)</f>
        <v>18</v>
      </c>
      <c r="BJ36" s="37">
        <f t="shared" si="23"/>
        <v>0</v>
      </c>
      <c r="BK36" s="37">
        <f>SUM(BK35)</f>
        <v>18</v>
      </c>
      <c r="BL36" s="37">
        <f>SUM(BL5:BL34)</f>
        <v>0</v>
      </c>
      <c r="BM36" s="37">
        <f>SUM(BM5:BM35)</f>
        <v>0</v>
      </c>
      <c r="BN36" s="37">
        <f>SUM(BN5:BN34)</f>
        <v>0</v>
      </c>
      <c r="BO36" s="37">
        <f>SUM(BO35)</f>
        <v>0</v>
      </c>
      <c r="BP36" s="29"/>
    </row>
    <row r="37" spans="1:68" ht="12.75" customHeight="1" x14ac:dyDescent="0.2">
      <c r="A37" s="18"/>
      <c r="AL37"/>
      <c r="AS37"/>
    </row>
    <row r="38" spans="1:68" ht="12.75" customHeight="1" x14ac:dyDescent="0.2">
      <c r="A38" s="18"/>
      <c r="AL38"/>
      <c r="AS38"/>
    </row>
    <row r="39" spans="1:68" ht="12.75" customHeight="1" x14ac:dyDescent="0.2">
      <c r="A39" s="18"/>
      <c r="AL39"/>
      <c r="AS39"/>
    </row>
    <row r="40" spans="1:68" x14ac:dyDescent="0.2">
      <c r="A40" s="18"/>
      <c r="AL40"/>
      <c r="AS40"/>
    </row>
    <row r="41" spans="1:68" x14ac:dyDescent="0.2">
      <c r="A41" s="18"/>
      <c r="H41" s="128"/>
      <c r="I41" s="128"/>
      <c r="J41" s="128"/>
      <c r="K41" s="128"/>
      <c r="L41" s="128"/>
      <c r="AL41"/>
      <c r="AS41"/>
    </row>
    <row r="42" spans="1:68" x14ac:dyDescent="0.2">
      <c r="H42" s="128"/>
      <c r="I42" s="128"/>
      <c r="J42" s="128"/>
      <c r="K42" s="128"/>
      <c r="L42" s="128"/>
      <c r="AL42"/>
      <c r="AS42"/>
    </row>
    <row r="43" spans="1:68" x14ac:dyDescent="0.2">
      <c r="H43" s="128"/>
      <c r="I43" s="128"/>
      <c r="J43" s="128"/>
      <c r="K43" s="128"/>
      <c r="L43" s="128"/>
      <c r="AL43"/>
      <c r="AS43"/>
    </row>
    <row r="44" spans="1:68" x14ac:dyDescent="0.2">
      <c r="AL44"/>
      <c r="AS44"/>
    </row>
    <row r="45" spans="1:68" x14ac:dyDescent="0.2">
      <c r="AL45"/>
      <c r="AS45"/>
    </row>
    <row r="46" spans="1:68" x14ac:dyDescent="0.2">
      <c r="AL46"/>
      <c r="AS46"/>
    </row>
    <row r="47" spans="1:68" x14ac:dyDescent="0.2">
      <c r="AL47"/>
      <c r="AS47"/>
    </row>
    <row r="48" spans="1:68" x14ac:dyDescent="0.2">
      <c r="AL48"/>
      <c r="AS48"/>
    </row>
  </sheetData>
  <sheetProtection selectLockedCells="1"/>
  <mergeCells count="14">
    <mergeCell ref="BL2:BO2"/>
    <mergeCell ref="BB2:BG2"/>
    <mergeCell ref="BH2:BK2"/>
    <mergeCell ref="AC4:AD4"/>
    <mergeCell ref="AG4:AH4"/>
    <mergeCell ref="AO4:AP4"/>
    <mergeCell ref="T4:V4"/>
    <mergeCell ref="R4:S4"/>
    <mergeCell ref="D2:P2"/>
    <mergeCell ref="Q2:Z2"/>
    <mergeCell ref="AB2:AJ2"/>
    <mergeCell ref="AM2:AR2"/>
    <mergeCell ref="AX2:BA2"/>
    <mergeCell ref="AT2:AW2"/>
  </mergeCells>
  <phoneticPr fontId="2" type="noConversion"/>
  <pageMargins left="0.75" right="0.75" top="0.25" bottom="0.25" header="0.5" footer="0.5"/>
  <pageSetup scale="85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8"/>
  <sheetViews>
    <sheetView topLeftCell="AR1" zoomScale="75" zoomScaleNormal="100" workbookViewId="0">
      <selection activeCell="BO10" sqref="BO10"/>
    </sheetView>
  </sheetViews>
  <sheetFormatPr defaultRowHeight="12.75" x14ac:dyDescent="0.2"/>
  <cols>
    <col min="1" max="1" width="8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7.1406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57031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48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63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36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7" x14ac:dyDescent="0.2">
      <c r="A5" s="18">
        <v>40756</v>
      </c>
      <c r="B5">
        <f t="shared" ref="B5:B35" si="0">SUM(D5+Q5+AA5+AL5+AS5+AW5+BA5+BG5+BK5)</f>
        <v>851</v>
      </c>
      <c r="C5">
        <f>SUM(B5)</f>
        <v>851</v>
      </c>
      <c r="D5" s="85">
        <f>SUM(E5:O5)</f>
        <v>851</v>
      </c>
      <c r="E5" s="44"/>
      <c r="F5" s="45">
        <v>851</v>
      </c>
      <c r="G5" s="47"/>
      <c r="H5" s="47"/>
      <c r="I5" s="47"/>
      <c r="J5" s="47"/>
      <c r="K5" s="47"/>
      <c r="L5" s="47"/>
      <c r="M5" s="47"/>
      <c r="N5" s="47"/>
      <c r="O5" s="45"/>
      <c r="P5" s="90">
        <f>SUM(E5:O5)</f>
        <v>851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40756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40756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SUM(AW5:AY5)</f>
        <v>0</v>
      </c>
      <c r="BA5" s="102">
        <f>SUM(BB5:BE5)</f>
        <v>0</v>
      </c>
      <c r="BB5" s="45"/>
      <c r="BC5" s="47"/>
      <c r="BD5" s="47"/>
      <c r="BE5" s="47"/>
      <c r="BF5" s="97">
        <f>SUM(BB5:BE5)</f>
        <v>0</v>
      </c>
      <c r="BG5" s="102">
        <f>SUM(BH5:BI5)</f>
        <v>0</v>
      </c>
      <c r="BH5" s="48"/>
      <c r="BI5" s="47"/>
      <c r="BJ5" s="97">
        <f>SUM(BH5:BI5)</f>
        <v>0</v>
      </c>
      <c r="BK5" s="102">
        <f>SUM(BL5:BM5)</f>
        <v>0</v>
      </c>
      <c r="BL5" s="47"/>
      <c r="BM5" s="47"/>
      <c r="BN5" s="93">
        <f>SUM(BL5:BM5)</f>
        <v>0</v>
      </c>
      <c r="BO5" s="104" t="s">
        <v>87</v>
      </c>
    </row>
    <row r="6" spans="1:67" ht="15" customHeight="1" x14ac:dyDescent="0.2">
      <c r="A6" s="18">
        <v>40757</v>
      </c>
      <c r="B6">
        <f t="shared" si="0"/>
        <v>343</v>
      </c>
      <c r="C6">
        <f>SUM(C5+B6)</f>
        <v>1194</v>
      </c>
      <c r="D6" s="86">
        <f t="shared" ref="D6:D35" si="1">SUM(E6:O6)</f>
        <v>342</v>
      </c>
      <c r="E6" s="44"/>
      <c r="F6" s="45">
        <v>342</v>
      </c>
      <c r="G6" s="47"/>
      <c r="H6" s="47"/>
      <c r="I6" s="47"/>
      <c r="J6" s="47"/>
      <c r="K6" s="47"/>
      <c r="L6" s="47"/>
      <c r="M6" s="47"/>
      <c r="N6" s="47"/>
      <c r="O6" s="45"/>
      <c r="P6" s="90">
        <f t="shared" ref="P6:P35" si="2">SUM(P5+D6)</f>
        <v>1193</v>
      </c>
      <c r="Q6" s="94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5" si="4">SUM(Z5+Q6)</f>
        <v>0</v>
      </c>
      <c r="AA6" s="86">
        <f t="shared" ref="AA6:AA35" si="5">SUM(AB6:AH6)</f>
        <v>1</v>
      </c>
      <c r="AB6" s="47"/>
      <c r="AC6" s="47"/>
      <c r="AD6" s="47">
        <v>1</v>
      </c>
      <c r="AE6" s="47"/>
      <c r="AF6" s="47"/>
      <c r="AG6" s="47"/>
      <c r="AH6" s="47"/>
      <c r="AI6" s="97">
        <f>SUM(AI5+AA6)</f>
        <v>1</v>
      </c>
      <c r="AJ6" s="35"/>
      <c r="AK6" s="18">
        <v>40757</v>
      </c>
      <c r="AL6" s="86">
        <f t="shared" ref="AL6:AL35" si="6">SUM(AM6:AP6)</f>
        <v>0</v>
      </c>
      <c r="AM6" s="47"/>
      <c r="AN6" s="47"/>
      <c r="AO6" s="47"/>
      <c r="AP6" s="47"/>
      <c r="AQ6" s="97">
        <f>SUM(AQ5+AL6)</f>
        <v>0</v>
      </c>
      <c r="AR6" s="18">
        <v>40757</v>
      </c>
      <c r="AS6" s="86">
        <f t="shared" ref="AS6:AS35" si="7">SUM(AT6:AU6)</f>
        <v>0</v>
      </c>
      <c r="AT6" s="47"/>
      <c r="AU6" s="47"/>
      <c r="AV6" s="97">
        <f>SUM(AS6+AV5)</f>
        <v>0</v>
      </c>
      <c r="AW6" s="86">
        <f>SUM(AX6:AY6)</f>
        <v>0</v>
      </c>
      <c r="AX6" s="47"/>
      <c r="AY6" s="47"/>
      <c r="AZ6" s="97">
        <f>SUM(AW6+AZ5)</f>
        <v>0</v>
      </c>
      <c r="BA6" s="102">
        <f t="shared" ref="BA6:BA35" si="8">SUM(BB6:BE6)</f>
        <v>0</v>
      </c>
      <c r="BB6" s="45"/>
      <c r="BC6" s="45"/>
      <c r="BD6" s="47"/>
      <c r="BE6" s="47"/>
      <c r="BF6" s="97">
        <f>SUM(BA6+BF5)</f>
        <v>0</v>
      </c>
      <c r="BG6" s="102">
        <f t="shared" ref="BG6:BG35" si="9">SUM(BH6:BI6)</f>
        <v>0</v>
      </c>
      <c r="BH6" s="48"/>
      <c r="BI6" s="47"/>
      <c r="BJ6" s="97">
        <f>SUM(BG6+BJ5)</f>
        <v>0</v>
      </c>
      <c r="BK6" s="102">
        <f t="shared" ref="BK6:BK35" si="10">SUM(BL6:BM6)</f>
        <v>0</v>
      </c>
      <c r="BL6" s="47"/>
      <c r="BM6" s="47"/>
      <c r="BN6" s="94">
        <f>SUM(BK6+BN5)</f>
        <v>0</v>
      </c>
      <c r="BO6" s="104" t="s">
        <v>220</v>
      </c>
    </row>
    <row r="7" spans="1:67" x14ac:dyDescent="0.2">
      <c r="A7" s="18">
        <v>40758</v>
      </c>
      <c r="B7">
        <f t="shared" si="0"/>
        <v>281</v>
      </c>
      <c r="C7">
        <f t="shared" ref="C7:C35" si="11">SUM(C6+B7)</f>
        <v>1475</v>
      </c>
      <c r="D7" s="86">
        <f t="shared" si="1"/>
        <v>281</v>
      </c>
      <c r="E7" s="44"/>
      <c r="F7" s="45">
        <v>281</v>
      </c>
      <c r="G7" s="47"/>
      <c r="H7" s="47"/>
      <c r="I7" s="47"/>
      <c r="J7" s="47"/>
      <c r="K7" s="47"/>
      <c r="L7" s="47"/>
      <c r="M7" s="47"/>
      <c r="N7" s="47"/>
      <c r="O7" s="45"/>
      <c r="P7" s="90">
        <f t="shared" si="2"/>
        <v>1474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0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5" si="12">SUM(AI6+AA7)</f>
        <v>1</v>
      </c>
      <c r="AJ7" s="35"/>
      <c r="AK7" s="18">
        <v>40758</v>
      </c>
      <c r="AL7" s="86">
        <f t="shared" si="6"/>
        <v>0</v>
      </c>
      <c r="AM7" s="47"/>
      <c r="AN7" s="47"/>
      <c r="AO7" s="47"/>
      <c r="AP7" s="47"/>
      <c r="AQ7" s="97">
        <f t="shared" ref="AQ7:AQ35" si="13">SUM(AQ6+AL7)</f>
        <v>0</v>
      </c>
      <c r="AR7" s="18">
        <v>40758</v>
      </c>
      <c r="AS7" s="86">
        <f t="shared" si="7"/>
        <v>0</v>
      </c>
      <c r="AT7" s="47"/>
      <c r="AU7" s="47"/>
      <c r="AV7" s="97">
        <f t="shared" ref="AV7:AV35" si="14">SUM(AS7+AV6)</f>
        <v>0</v>
      </c>
      <c r="AW7" s="86">
        <f>SUM(AX7:AY7)</f>
        <v>0</v>
      </c>
      <c r="AX7" s="47"/>
      <c r="AY7" s="47"/>
      <c r="AZ7" s="97">
        <f t="shared" ref="AZ7:AZ35" si="15">SUM(AW7+AZ6)</f>
        <v>0</v>
      </c>
      <c r="BA7" s="102">
        <f t="shared" si="8"/>
        <v>0</v>
      </c>
      <c r="BB7" s="45"/>
      <c r="BC7" s="45"/>
      <c r="BD7" s="47"/>
      <c r="BE7" s="47"/>
      <c r="BF7" s="97">
        <f t="shared" ref="BF7:BF35" si="16">SUM(BA7+BF6)</f>
        <v>0</v>
      </c>
      <c r="BG7" s="102">
        <f t="shared" si="9"/>
        <v>0</v>
      </c>
      <c r="BH7" s="48"/>
      <c r="BI7" s="47"/>
      <c r="BJ7" s="97">
        <f t="shared" ref="BJ7:BJ35" si="17">SUM(BG7+BJ6)</f>
        <v>0</v>
      </c>
      <c r="BK7" s="102">
        <f t="shared" si="10"/>
        <v>0</v>
      </c>
      <c r="BL7" s="47"/>
      <c r="BM7" s="47"/>
      <c r="BN7" s="94">
        <f t="shared" ref="BN7:BN35" si="18">SUM(BK7+BN6)</f>
        <v>0</v>
      </c>
      <c r="BO7" s="104" t="s">
        <v>87</v>
      </c>
    </row>
    <row r="8" spans="1:67" ht="15" x14ac:dyDescent="0.2">
      <c r="A8" s="18">
        <v>40759</v>
      </c>
      <c r="B8">
        <f t="shared" si="0"/>
        <v>170</v>
      </c>
      <c r="C8">
        <f t="shared" si="11"/>
        <v>1645</v>
      </c>
      <c r="D8" s="86">
        <f t="shared" si="1"/>
        <v>170</v>
      </c>
      <c r="E8" s="44"/>
      <c r="F8" s="45">
        <v>170</v>
      </c>
      <c r="G8" s="47"/>
      <c r="H8" s="47"/>
      <c r="I8" s="47"/>
      <c r="J8" s="47"/>
      <c r="K8" s="47"/>
      <c r="L8" s="47"/>
      <c r="M8" s="47"/>
      <c r="N8" s="47"/>
      <c r="O8" s="45"/>
      <c r="P8" s="90">
        <f t="shared" si="2"/>
        <v>1644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2"/>
        <v>1</v>
      </c>
      <c r="AJ8" s="35"/>
      <c r="AK8" s="18">
        <v>40759</v>
      </c>
      <c r="AL8" s="86">
        <f t="shared" si="6"/>
        <v>0</v>
      </c>
      <c r="AM8" s="47"/>
      <c r="AN8" s="47"/>
      <c r="AO8" s="47"/>
      <c r="AP8" s="47"/>
      <c r="AQ8" s="97">
        <f t="shared" si="13"/>
        <v>0</v>
      </c>
      <c r="AR8" s="18">
        <v>40759</v>
      </c>
      <c r="AS8" s="86">
        <f t="shared" si="7"/>
        <v>0</v>
      </c>
      <c r="AT8" s="47"/>
      <c r="AU8" s="47"/>
      <c r="AV8" s="97">
        <f t="shared" si="14"/>
        <v>0</v>
      </c>
      <c r="AW8" s="86">
        <f t="shared" ref="AW8:AW35" si="19">SUM(AX8:AY8)</f>
        <v>0</v>
      </c>
      <c r="AX8" s="47"/>
      <c r="AY8" s="47"/>
      <c r="AZ8" s="97">
        <f t="shared" si="15"/>
        <v>0</v>
      </c>
      <c r="BA8" s="102">
        <f t="shared" si="8"/>
        <v>0</v>
      </c>
      <c r="BB8" s="45"/>
      <c r="BC8" s="45"/>
      <c r="BD8" s="47"/>
      <c r="BE8" s="47"/>
      <c r="BF8" s="97">
        <f t="shared" si="16"/>
        <v>0</v>
      </c>
      <c r="BG8" s="102">
        <f t="shared" si="9"/>
        <v>0</v>
      </c>
      <c r="BH8" s="48"/>
      <c r="BI8" s="47"/>
      <c r="BJ8" s="97">
        <f t="shared" si="17"/>
        <v>0</v>
      </c>
      <c r="BK8" s="102">
        <f t="shared" si="10"/>
        <v>0</v>
      </c>
      <c r="BL8" s="47"/>
      <c r="BM8" s="47"/>
      <c r="BN8" s="94">
        <f t="shared" si="18"/>
        <v>0</v>
      </c>
      <c r="BO8" s="121" t="s">
        <v>90</v>
      </c>
    </row>
    <row r="9" spans="1:67" x14ac:dyDescent="0.2">
      <c r="A9" s="18">
        <v>40760</v>
      </c>
      <c r="B9">
        <f t="shared" si="0"/>
        <v>212</v>
      </c>
      <c r="C9">
        <f t="shared" si="11"/>
        <v>1857</v>
      </c>
      <c r="D9" s="86">
        <f t="shared" si="1"/>
        <v>212</v>
      </c>
      <c r="E9" s="44"/>
      <c r="F9" s="45">
        <v>212</v>
      </c>
      <c r="G9" s="47"/>
      <c r="H9" s="47"/>
      <c r="I9" s="47"/>
      <c r="J9" s="47"/>
      <c r="K9" s="47"/>
      <c r="L9" s="47"/>
      <c r="M9" s="47"/>
      <c r="N9" s="47"/>
      <c r="O9" s="45"/>
      <c r="P9" s="90">
        <f t="shared" si="2"/>
        <v>1856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2"/>
        <v>1</v>
      </c>
      <c r="AJ9" s="35"/>
      <c r="AK9" s="18">
        <v>40760</v>
      </c>
      <c r="AL9" s="86">
        <f t="shared" si="6"/>
        <v>0</v>
      </c>
      <c r="AM9" s="47"/>
      <c r="AN9" s="47"/>
      <c r="AO9" s="47"/>
      <c r="AP9" s="47"/>
      <c r="AQ9" s="97">
        <f t="shared" si="13"/>
        <v>0</v>
      </c>
      <c r="AR9" s="18">
        <v>40760</v>
      </c>
      <c r="AS9" s="86">
        <f t="shared" si="7"/>
        <v>0</v>
      </c>
      <c r="AT9" s="47"/>
      <c r="AU9" s="47"/>
      <c r="AV9" s="97">
        <f t="shared" si="14"/>
        <v>0</v>
      </c>
      <c r="AW9" s="86">
        <f t="shared" si="19"/>
        <v>0</v>
      </c>
      <c r="AX9" s="47"/>
      <c r="AY9" s="47"/>
      <c r="AZ9" s="97">
        <f t="shared" si="15"/>
        <v>0</v>
      </c>
      <c r="BA9" s="102">
        <f t="shared" si="8"/>
        <v>0</v>
      </c>
      <c r="BB9" s="45"/>
      <c r="BC9" s="45"/>
      <c r="BD9" s="47"/>
      <c r="BE9" s="47"/>
      <c r="BF9" s="97">
        <f t="shared" si="16"/>
        <v>0</v>
      </c>
      <c r="BG9" s="102">
        <f t="shared" si="9"/>
        <v>0</v>
      </c>
      <c r="BH9" s="48"/>
      <c r="BI9" s="47"/>
      <c r="BJ9" s="97">
        <f t="shared" si="17"/>
        <v>0</v>
      </c>
      <c r="BK9" s="102">
        <f t="shared" si="10"/>
        <v>0</v>
      </c>
      <c r="BL9" s="47"/>
      <c r="BM9" s="47"/>
      <c r="BN9" s="94">
        <f t="shared" si="18"/>
        <v>0</v>
      </c>
      <c r="BO9" s="104" t="s">
        <v>88</v>
      </c>
    </row>
    <row r="10" spans="1:67" x14ac:dyDescent="0.2">
      <c r="A10" s="18">
        <v>40761</v>
      </c>
      <c r="B10">
        <f t="shared" si="0"/>
        <v>0</v>
      </c>
      <c r="C10">
        <f t="shared" si="11"/>
        <v>1857</v>
      </c>
      <c r="D10" s="86">
        <f t="shared" si="1"/>
        <v>0</v>
      </c>
      <c r="E10" s="44"/>
      <c r="F10" s="45"/>
      <c r="G10" s="47"/>
      <c r="H10" s="47"/>
      <c r="I10" s="47"/>
      <c r="J10" s="47"/>
      <c r="K10" s="47"/>
      <c r="L10" s="47"/>
      <c r="M10" s="47"/>
      <c r="N10" s="47"/>
      <c r="O10" s="45"/>
      <c r="P10" s="90">
        <f t="shared" si="2"/>
        <v>1856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0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2"/>
        <v>1</v>
      </c>
      <c r="AJ10" s="35"/>
      <c r="AK10" s="18">
        <v>40761</v>
      </c>
      <c r="AL10" s="86">
        <f t="shared" si="6"/>
        <v>0</v>
      </c>
      <c r="AM10" s="47"/>
      <c r="AN10" s="47"/>
      <c r="AO10" s="47"/>
      <c r="AP10" s="47"/>
      <c r="AQ10" s="97">
        <f t="shared" si="13"/>
        <v>0</v>
      </c>
      <c r="AR10" s="18">
        <v>40761</v>
      </c>
      <c r="AS10" s="86">
        <f t="shared" si="7"/>
        <v>0</v>
      </c>
      <c r="AT10" s="47"/>
      <c r="AU10" s="47"/>
      <c r="AV10" s="97">
        <f t="shared" si="14"/>
        <v>0</v>
      </c>
      <c r="AW10" s="86">
        <f t="shared" si="19"/>
        <v>0</v>
      </c>
      <c r="AX10" s="47"/>
      <c r="AY10" s="47"/>
      <c r="AZ10" s="97">
        <f t="shared" si="15"/>
        <v>0</v>
      </c>
      <c r="BA10" s="102">
        <f t="shared" si="8"/>
        <v>0</v>
      </c>
      <c r="BB10" s="45"/>
      <c r="BC10" s="45"/>
      <c r="BD10" s="47"/>
      <c r="BE10" s="47"/>
      <c r="BF10" s="97">
        <f t="shared" si="16"/>
        <v>0</v>
      </c>
      <c r="BG10" s="102">
        <f t="shared" si="9"/>
        <v>0</v>
      </c>
      <c r="BH10" s="48"/>
      <c r="BI10" s="47"/>
      <c r="BJ10" s="97">
        <f t="shared" si="17"/>
        <v>0</v>
      </c>
      <c r="BK10" s="102">
        <f t="shared" si="10"/>
        <v>0</v>
      </c>
      <c r="BL10" s="47"/>
      <c r="BM10" s="47"/>
      <c r="BN10" s="94">
        <f t="shared" si="18"/>
        <v>0</v>
      </c>
      <c r="BO10" s="104"/>
    </row>
    <row r="11" spans="1:67" x14ac:dyDescent="0.2">
      <c r="A11" s="18">
        <v>40762</v>
      </c>
      <c r="B11">
        <f t="shared" si="0"/>
        <v>0</v>
      </c>
      <c r="C11">
        <f t="shared" si="11"/>
        <v>1857</v>
      </c>
      <c r="D11" s="86">
        <f t="shared" si="1"/>
        <v>0</v>
      </c>
      <c r="E11" s="44"/>
      <c r="F11" s="45"/>
      <c r="G11" s="47"/>
      <c r="H11" s="47"/>
      <c r="I11" s="47"/>
      <c r="J11" s="47"/>
      <c r="K11" s="47"/>
      <c r="L11" s="47"/>
      <c r="M11" s="47"/>
      <c r="N11" s="47"/>
      <c r="O11" s="45"/>
      <c r="P11" s="90">
        <f t="shared" si="2"/>
        <v>1856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0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2"/>
        <v>1</v>
      </c>
      <c r="AJ11" s="35"/>
      <c r="AK11" s="18">
        <v>40762</v>
      </c>
      <c r="AL11" s="86">
        <f t="shared" si="6"/>
        <v>0</v>
      </c>
      <c r="AM11" s="47"/>
      <c r="AN11" s="47"/>
      <c r="AO11" s="47"/>
      <c r="AP11" s="47"/>
      <c r="AQ11" s="97">
        <f t="shared" si="13"/>
        <v>0</v>
      </c>
      <c r="AR11" s="18">
        <v>40762</v>
      </c>
      <c r="AS11" s="86">
        <f t="shared" si="7"/>
        <v>0</v>
      </c>
      <c r="AT11" s="47"/>
      <c r="AU11" s="47"/>
      <c r="AV11" s="97">
        <f t="shared" si="14"/>
        <v>0</v>
      </c>
      <c r="AW11" s="86">
        <f t="shared" si="19"/>
        <v>0</v>
      </c>
      <c r="AX11" s="47"/>
      <c r="AY11" s="47"/>
      <c r="AZ11" s="97">
        <f t="shared" si="15"/>
        <v>0</v>
      </c>
      <c r="BA11" s="102">
        <f t="shared" si="8"/>
        <v>0</v>
      </c>
      <c r="BB11" s="45"/>
      <c r="BC11" s="45"/>
      <c r="BD11" s="47"/>
      <c r="BE11" s="47"/>
      <c r="BF11" s="97">
        <f t="shared" si="16"/>
        <v>0</v>
      </c>
      <c r="BG11" s="102">
        <f t="shared" si="9"/>
        <v>0</v>
      </c>
      <c r="BH11" s="48"/>
      <c r="BI11" s="47"/>
      <c r="BJ11" s="97">
        <f t="shared" si="17"/>
        <v>0</v>
      </c>
      <c r="BK11" s="102">
        <f t="shared" si="10"/>
        <v>0</v>
      </c>
      <c r="BL11" s="47"/>
      <c r="BM11" s="47"/>
      <c r="BN11" s="94">
        <f t="shared" si="18"/>
        <v>0</v>
      </c>
      <c r="BO11" s="104"/>
    </row>
    <row r="12" spans="1:67" x14ac:dyDescent="0.2">
      <c r="A12" s="18">
        <v>40763</v>
      </c>
      <c r="B12">
        <f t="shared" si="0"/>
        <v>420</v>
      </c>
      <c r="C12">
        <f t="shared" si="11"/>
        <v>2277</v>
      </c>
      <c r="D12" s="86">
        <f t="shared" si="1"/>
        <v>420</v>
      </c>
      <c r="E12" s="44"/>
      <c r="F12" s="45">
        <v>420</v>
      </c>
      <c r="G12" s="47"/>
      <c r="H12" s="47"/>
      <c r="I12" s="47"/>
      <c r="J12" s="47"/>
      <c r="K12" s="47"/>
      <c r="L12" s="47"/>
      <c r="M12" s="47"/>
      <c r="N12" s="47"/>
      <c r="O12" s="45"/>
      <c r="P12" s="90">
        <f t="shared" si="2"/>
        <v>2276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0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2"/>
        <v>1</v>
      </c>
      <c r="AJ12" s="35"/>
      <c r="AK12" s="18">
        <v>40763</v>
      </c>
      <c r="AL12" s="86">
        <f t="shared" si="6"/>
        <v>0</v>
      </c>
      <c r="AM12" s="47"/>
      <c r="AN12" s="47"/>
      <c r="AO12" s="47"/>
      <c r="AP12" s="47"/>
      <c r="AQ12" s="97">
        <f t="shared" si="13"/>
        <v>0</v>
      </c>
      <c r="AR12" s="18">
        <v>40763</v>
      </c>
      <c r="AS12" s="86">
        <f t="shared" si="7"/>
        <v>0</v>
      </c>
      <c r="AT12" s="47"/>
      <c r="AU12" s="47"/>
      <c r="AV12" s="97">
        <f t="shared" si="14"/>
        <v>0</v>
      </c>
      <c r="AW12" s="86">
        <f t="shared" si="19"/>
        <v>0</v>
      </c>
      <c r="AX12" s="47"/>
      <c r="AY12" s="47"/>
      <c r="AZ12" s="97">
        <f t="shared" si="15"/>
        <v>0</v>
      </c>
      <c r="BA12" s="102">
        <f t="shared" si="8"/>
        <v>0</v>
      </c>
      <c r="BB12" s="45"/>
      <c r="BC12" s="45"/>
      <c r="BD12" s="47"/>
      <c r="BE12" s="47"/>
      <c r="BF12" s="97">
        <f t="shared" si="16"/>
        <v>0</v>
      </c>
      <c r="BG12" s="102">
        <f t="shared" si="9"/>
        <v>0</v>
      </c>
      <c r="BH12" s="48"/>
      <c r="BI12" s="47"/>
      <c r="BJ12" s="97">
        <f t="shared" si="17"/>
        <v>0</v>
      </c>
      <c r="BK12" s="102">
        <f t="shared" si="10"/>
        <v>0</v>
      </c>
      <c r="BL12" s="47"/>
      <c r="BM12" s="47"/>
      <c r="BN12" s="94">
        <f t="shared" si="18"/>
        <v>0</v>
      </c>
      <c r="BO12" s="104" t="s">
        <v>89</v>
      </c>
    </row>
    <row r="13" spans="1:67" x14ac:dyDescent="0.2">
      <c r="A13" s="18">
        <v>40764</v>
      </c>
      <c r="B13">
        <f t="shared" si="0"/>
        <v>283</v>
      </c>
      <c r="C13">
        <f t="shared" si="11"/>
        <v>2560</v>
      </c>
      <c r="D13" s="86">
        <f t="shared" si="1"/>
        <v>283</v>
      </c>
      <c r="E13" s="44"/>
      <c r="F13" s="45">
        <v>265</v>
      </c>
      <c r="G13" s="47">
        <v>18</v>
      </c>
      <c r="H13" s="47"/>
      <c r="I13" s="47"/>
      <c r="J13" s="47"/>
      <c r="K13" s="47"/>
      <c r="L13" s="47"/>
      <c r="M13" s="47"/>
      <c r="N13" s="47"/>
      <c r="O13" s="45"/>
      <c r="P13" s="90">
        <f t="shared" si="2"/>
        <v>2559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4"/>
        <v>0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2"/>
        <v>1</v>
      </c>
      <c r="AJ13" s="35"/>
      <c r="AK13" s="18">
        <v>40764</v>
      </c>
      <c r="AL13" s="86">
        <f t="shared" si="6"/>
        <v>0</v>
      </c>
      <c r="AM13" s="47"/>
      <c r="AN13" s="47"/>
      <c r="AO13" s="47"/>
      <c r="AP13" s="47"/>
      <c r="AQ13" s="97">
        <f t="shared" si="13"/>
        <v>0</v>
      </c>
      <c r="AR13" s="18">
        <v>40764</v>
      </c>
      <c r="AS13" s="86">
        <f t="shared" si="7"/>
        <v>0</v>
      </c>
      <c r="AT13" s="47"/>
      <c r="AU13" s="47"/>
      <c r="AV13" s="97">
        <f>SUM(AS13+AV12)</f>
        <v>0</v>
      </c>
      <c r="AW13" s="86">
        <f t="shared" si="19"/>
        <v>0</v>
      </c>
      <c r="AX13" s="47"/>
      <c r="AY13" s="47"/>
      <c r="AZ13" s="97">
        <f t="shared" si="15"/>
        <v>0</v>
      </c>
      <c r="BA13" s="102">
        <f t="shared" si="8"/>
        <v>0</v>
      </c>
      <c r="BB13" s="45"/>
      <c r="BC13" s="45"/>
      <c r="BD13" s="47"/>
      <c r="BE13" s="47"/>
      <c r="BF13" s="97">
        <f t="shared" si="16"/>
        <v>0</v>
      </c>
      <c r="BG13" s="102">
        <f t="shared" si="9"/>
        <v>0</v>
      </c>
      <c r="BH13" s="48"/>
      <c r="BI13" s="47"/>
      <c r="BJ13" s="97">
        <f t="shared" si="17"/>
        <v>0</v>
      </c>
      <c r="BK13" s="102">
        <f t="shared" si="10"/>
        <v>0</v>
      </c>
      <c r="BL13" s="47"/>
      <c r="BM13" s="47"/>
      <c r="BN13" s="94">
        <f t="shared" si="18"/>
        <v>0</v>
      </c>
      <c r="BO13" s="104" t="s">
        <v>91</v>
      </c>
    </row>
    <row r="14" spans="1:67" x14ac:dyDescent="0.2">
      <c r="A14" s="18">
        <v>40765</v>
      </c>
      <c r="B14">
        <f t="shared" si="0"/>
        <v>157</v>
      </c>
      <c r="C14">
        <f t="shared" si="11"/>
        <v>2717</v>
      </c>
      <c r="D14" s="86">
        <f t="shared" si="1"/>
        <v>157</v>
      </c>
      <c r="E14" s="44"/>
      <c r="F14" s="45">
        <v>139</v>
      </c>
      <c r="G14" s="47"/>
      <c r="H14" s="47">
        <v>18</v>
      </c>
      <c r="I14" s="47"/>
      <c r="J14" s="47"/>
      <c r="K14" s="47"/>
      <c r="L14" s="47"/>
      <c r="M14" s="47"/>
      <c r="N14" s="47"/>
      <c r="O14" s="45"/>
      <c r="P14" s="90">
        <f t="shared" si="2"/>
        <v>2716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0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2"/>
        <v>1</v>
      </c>
      <c r="AJ14" s="35"/>
      <c r="AK14" s="18">
        <v>40765</v>
      </c>
      <c r="AL14" s="86">
        <f t="shared" si="6"/>
        <v>0</v>
      </c>
      <c r="AM14" s="47"/>
      <c r="AN14" s="47"/>
      <c r="AO14" s="47"/>
      <c r="AP14" s="47"/>
      <c r="AQ14" s="97">
        <f t="shared" si="13"/>
        <v>0</v>
      </c>
      <c r="AR14" s="18">
        <v>40765</v>
      </c>
      <c r="AS14" s="86">
        <f t="shared" si="7"/>
        <v>0</v>
      </c>
      <c r="AT14" s="47"/>
      <c r="AU14" s="47"/>
      <c r="AV14" s="97">
        <f t="shared" si="14"/>
        <v>0</v>
      </c>
      <c r="AW14" s="86">
        <f t="shared" si="19"/>
        <v>0</v>
      </c>
      <c r="AX14" s="47"/>
      <c r="AY14" s="47"/>
      <c r="AZ14" s="97">
        <f t="shared" si="15"/>
        <v>0</v>
      </c>
      <c r="BA14" s="102">
        <f t="shared" si="8"/>
        <v>0</v>
      </c>
      <c r="BB14" s="45"/>
      <c r="BC14" s="47"/>
      <c r="BD14" s="47"/>
      <c r="BE14" s="47"/>
      <c r="BF14" s="97">
        <f t="shared" si="16"/>
        <v>0</v>
      </c>
      <c r="BG14" s="102">
        <f t="shared" si="9"/>
        <v>0</v>
      </c>
      <c r="BH14" s="48"/>
      <c r="BI14" s="47"/>
      <c r="BJ14" s="97">
        <f t="shared" si="17"/>
        <v>0</v>
      </c>
      <c r="BK14" s="102">
        <f t="shared" si="10"/>
        <v>0</v>
      </c>
      <c r="BL14" s="47"/>
      <c r="BM14" s="47"/>
      <c r="BN14" s="94">
        <f t="shared" si="18"/>
        <v>0</v>
      </c>
      <c r="BO14" s="104" t="s">
        <v>92</v>
      </c>
    </row>
    <row r="15" spans="1:67" x14ac:dyDescent="0.2">
      <c r="A15" s="18">
        <v>40766</v>
      </c>
      <c r="B15">
        <f t="shared" si="0"/>
        <v>185</v>
      </c>
      <c r="C15">
        <f t="shared" si="11"/>
        <v>2902</v>
      </c>
      <c r="D15" s="86">
        <f t="shared" si="1"/>
        <v>185</v>
      </c>
      <c r="E15" s="44"/>
      <c r="F15" s="45">
        <v>167</v>
      </c>
      <c r="G15" s="47"/>
      <c r="H15" s="47"/>
      <c r="I15" s="47">
        <v>18</v>
      </c>
      <c r="J15" s="47"/>
      <c r="K15" s="47"/>
      <c r="L15" s="47"/>
      <c r="M15" s="47"/>
      <c r="N15" s="47"/>
      <c r="O15" s="45"/>
      <c r="P15" s="90">
        <f t="shared" si="2"/>
        <v>2901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0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2"/>
        <v>1</v>
      </c>
      <c r="AJ15" s="35"/>
      <c r="AK15" s="18">
        <v>40766</v>
      </c>
      <c r="AL15" s="86">
        <f t="shared" si="6"/>
        <v>0</v>
      </c>
      <c r="AM15" s="47"/>
      <c r="AN15" s="47"/>
      <c r="AO15" s="47"/>
      <c r="AP15" s="47"/>
      <c r="AQ15" s="97">
        <f t="shared" si="13"/>
        <v>0</v>
      </c>
      <c r="AR15" s="18">
        <v>40766</v>
      </c>
      <c r="AS15" s="86">
        <f t="shared" si="7"/>
        <v>0</v>
      </c>
      <c r="AT15" s="47"/>
      <c r="AU15" s="47"/>
      <c r="AV15" s="97">
        <f t="shared" si="14"/>
        <v>0</v>
      </c>
      <c r="AW15" s="86">
        <f t="shared" si="19"/>
        <v>0</v>
      </c>
      <c r="AX15" s="47"/>
      <c r="AY15" s="47"/>
      <c r="AZ15" s="97">
        <f>SUM(AW15+AZ14)</f>
        <v>0</v>
      </c>
      <c r="BA15" s="102">
        <f t="shared" si="8"/>
        <v>0</v>
      </c>
      <c r="BB15" s="45"/>
      <c r="BC15" s="47"/>
      <c r="BD15" s="47"/>
      <c r="BE15" s="47"/>
      <c r="BF15" s="97">
        <f t="shared" si="16"/>
        <v>0</v>
      </c>
      <c r="BG15" s="102">
        <f t="shared" si="9"/>
        <v>0</v>
      </c>
      <c r="BH15" s="48"/>
      <c r="BI15" s="47"/>
      <c r="BJ15" s="97">
        <f t="shared" si="17"/>
        <v>0</v>
      </c>
      <c r="BK15" s="102">
        <f t="shared" si="10"/>
        <v>0</v>
      </c>
      <c r="BL15" s="47"/>
      <c r="BM15" s="47"/>
      <c r="BN15" s="94">
        <f t="shared" si="18"/>
        <v>0</v>
      </c>
      <c r="BO15" s="104" t="s">
        <v>95</v>
      </c>
    </row>
    <row r="16" spans="1:67" x14ac:dyDescent="0.2">
      <c r="A16" s="18">
        <v>40767</v>
      </c>
      <c r="B16">
        <f t="shared" si="0"/>
        <v>116</v>
      </c>
      <c r="C16">
        <f t="shared" si="11"/>
        <v>3018</v>
      </c>
      <c r="D16" s="86">
        <f t="shared" si="1"/>
        <v>116</v>
      </c>
      <c r="E16" s="44"/>
      <c r="F16" s="45">
        <v>98</v>
      </c>
      <c r="G16" s="47"/>
      <c r="H16" s="47"/>
      <c r="I16" s="47"/>
      <c r="J16" s="47">
        <v>18</v>
      </c>
      <c r="K16" s="47"/>
      <c r="L16" s="47"/>
      <c r="M16" s="47"/>
      <c r="N16" s="47"/>
      <c r="O16" s="45"/>
      <c r="P16" s="90">
        <f t="shared" si="2"/>
        <v>3017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0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2"/>
        <v>1</v>
      </c>
      <c r="AJ16" s="35"/>
      <c r="AK16" s="18">
        <v>40767</v>
      </c>
      <c r="AL16" s="86">
        <f t="shared" si="6"/>
        <v>0</v>
      </c>
      <c r="AM16" s="47"/>
      <c r="AN16" s="47"/>
      <c r="AO16" s="47"/>
      <c r="AP16" s="47"/>
      <c r="AQ16" s="97">
        <f t="shared" si="13"/>
        <v>0</v>
      </c>
      <c r="AR16" s="18">
        <v>40767</v>
      </c>
      <c r="AS16" s="86">
        <f t="shared" si="7"/>
        <v>0</v>
      </c>
      <c r="AT16" s="47"/>
      <c r="AU16" s="47"/>
      <c r="AV16" s="97">
        <f t="shared" si="14"/>
        <v>0</v>
      </c>
      <c r="AW16" s="86">
        <f t="shared" si="19"/>
        <v>0</v>
      </c>
      <c r="AX16" s="47"/>
      <c r="AY16" s="47"/>
      <c r="AZ16" s="97">
        <f t="shared" si="15"/>
        <v>0</v>
      </c>
      <c r="BA16" s="102">
        <f t="shared" si="8"/>
        <v>0</v>
      </c>
      <c r="BB16" s="45"/>
      <c r="BC16" s="47"/>
      <c r="BD16" s="47"/>
      <c r="BE16" s="47"/>
      <c r="BF16" s="97">
        <f t="shared" si="16"/>
        <v>0</v>
      </c>
      <c r="BG16" s="102">
        <f t="shared" si="9"/>
        <v>0</v>
      </c>
      <c r="BH16" s="48"/>
      <c r="BI16" s="47"/>
      <c r="BJ16" s="97">
        <f t="shared" si="17"/>
        <v>0</v>
      </c>
      <c r="BK16" s="102">
        <f t="shared" si="10"/>
        <v>0</v>
      </c>
      <c r="BL16" s="47"/>
      <c r="BM16" s="47"/>
      <c r="BN16" s="94">
        <f t="shared" si="18"/>
        <v>0</v>
      </c>
      <c r="BO16" s="104" t="s">
        <v>93</v>
      </c>
    </row>
    <row r="17" spans="1:67" x14ac:dyDescent="0.2">
      <c r="A17" s="18">
        <v>40768</v>
      </c>
      <c r="B17">
        <f t="shared" si="0"/>
        <v>0</v>
      </c>
      <c r="C17">
        <f t="shared" si="11"/>
        <v>3018</v>
      </c>
      <c r="D17" s="86">
        <f t="shared" si="1"/>
        <v>0</v>
      </c>
      <c r="E17" s="44"/>
      <c r="F17" s="45"/>
      <c r="G17" s="47"/>
      <c r="H17" s="47"/>
      <c r="I17" s="47"/>
      <c r="J17" s="47"/>
      <c r="K17" s="47"/>
      <c r="L17" s="47"/>
      <c r="M17" s="47"/>
      <c r="N17" s="47"/>
      <c r="O17" s="45"/>
      <c r="P17" s="90">
        <f t="shared" si="2"/>
        <v>3017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0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2"/>
        <v>1</v>
      </c>
      <c r="AJ17" s="35"/>
      <c r="AK17" s="18">
        <v>40768</v>
      </c>
      <c r="AL17" s="86">
        <f t="shared" si="6"/>
        <v>0</v>
      </c>
      <c r="AM17" s="47"/>
      <c r="AN17" s="47"/>
      <c r="AO17" s="47"/>
      <c r="AP17" s="47"/>
      <c r="AQ17" s="97">
        <f t="shared" si="13"/>
        <v>0</v>
      </c>
      <c r="AR17" s="18">
        <v>40768</v>
      </c>
      <c r="AS17" s="86">
        <f t="shared" si="7"/>
        <v>0</v>
      </c>
      <c r="AT17" s="47"/>
      <c r="AU17" s="47"/>
      <c r="AV17" s="97">
        <f t="shared" si="14"/>
        <v>0</v>
      </c>
      <c r="AW17" s="86">
        <f t="shared" si="19"/>
        <v>0</v>
      </c>
      <c r="AX17" s="47"/>
      <c r="AY17" s="47"/>
      <c r="AZ17" s="97">
        <f t="shared" si="15"/>
        <v>0</v>
      </c>
      <c r="BA17" s="102">
        <f t="shared" si="8"/>
        <v>0</v>
      </c>
      <c r="BB17" s="45"/>
      <c r="BC17" s="47"/>
      <c r="BD17" s="47"/>
      <c r="BE17" s="47"/>
      <c r="BF17" s="97">
        <f t="shared" si="16"/>
        <v>0</v>
      </c>
      <c r="BG17" s="102">
        <f>SUM(BH17:BI17)</f>
        <v>0</v>
      </c>
      <c r="BH17" s="48"/>
      <c r="BI17" s="47"/>
      <c r="BJ17" s="97">
        <f t="shared" si="17"/>
        <v>0</v>
      </c>
      <c r="BK17" s="102">
        <f t="shared" si="10"/>
        <v>0</v>
      </c>
      <c r="BL17" s="47"/>
      <c r="BM17" s="47"/>
      <c r="BN17" s="94">
        <f t="shared" si="18"/>
        <v>0</v>
      </c>
      <c r="BO17" s="104"/>
    </row>
    <row r="18" spans="1:67" x14ac:dyDescent="0.2">
      <c r="A18" s="18">
        <v>40769</v>
      </c>
      <c r="B18">
        <f t="shared" si="0"/>
        <v>0</v>
      </c>
      <c r="C18">
        <f t="shared" si="11"/>
        <v>3018</v>
      </c>
      <c r="D18" s="86">
        <f t="shared" si="1"/>
        <v>0</v>
      </c>
      <c r="E18" s="44"/>
      <c r="F18" s="45"/>
      <c r="G18" s="47"/>
      <c r="H18" s="47"/>
      <c r="I18" s="47"/>
      <c r="J18" s="47"/>
      <c r="K18" s="47"/>
      <c r="L18" s="47"/>
      <c r="M18" s="47"/>
      <c r="N18" s="47"/>
      <c r="O18" s="45"/>
      <c r="P18" s="90">
        <f t="shared" si="2"/>
        <v>3017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0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2"/>
        <v>1</v>
      </c>
      <c r="AJ18" s="35"/>
      <c r="AK18" s="18">
        <v>40769</v>
      </c>
      <c r="AL18" s="86">
        <f t="shared" si="6"/>
        <v>0</v>
      </c>
      <c r="AM18" s="47"/>
      <c r="AN18" s="47"/>
      <c r="AO18" s="47"/>
      <c r="AP18" s="47"/>
      <c r="AQ18" s="97">
        <f t="shared" si="13"/>
        <v>0</v>
      </c>
      <c r="AR18" s="18">
        <v>40769</v>
      </c>
      <c r="AS18" s="86">
        <f t="shared" si="7"/>
        <v>0</v>
      </c>
      <c r="AT18" s="47"/>
      <c r="AU18" s="47"/>
      <c r="AV18" s="97">
        <f t="shared" si="14"/>
        <v>0</v>
      </c>
      <c r="AW18" s="86">
        <f t="shared" si="19"/>
        <v>0</v>
      </c>
      <c r="AX18" s="47"/>
      <c r="AY18" s="47"/>
      <c r="AZ18" s="97">
        <f t="shared" si="15"/>
        <v>0</v>
      </c>
      <c r="BA18" s="102">
        <f t="shared" si="8"/>
        <v>0</v>
      </c>
      <c r="BB18" s="45"/>
      <c r="BC18" s="47"/>
      <c r="BD18" s="47"/>
      <c r="BE18" s="47"/>
      <c r="BF18" s="97">
        <f t="shared" si="16"/>
        <v>0</v>
      </c>
      <c r="BG18" s="102">
        <f t="shared" si="9"/>
        <v>0</v>
      </c>
      <c r="BH18" s="48"/>
      <c r="BI18" s="47"/>
      <c r="BJ18" s="97">
        <f t="shared" si="17"/>
        <v>0</v>
      </c>
      <c r="BK18" s="102">
        <f t="shared" si="10"/>
        <v>0</v>
      </c>
      <c r="BL18" s="47"/>
      <c r="BM18" s="47"/>
      <c r="BN18" s="94">
        <f t="shared" si="18"/>
        <v>0</v>
      </c>
      <c r="BO18" s="104"/>
    </row>
    <row r="19" spans="1:67" x14ac:dyDescent="0.2">
      <c r="A19" s="18">
        <v>40770</v>
      </c>
      <c r="B19">
        <f t="shared" si="0"/>
        <v>300</v>
      </c>
      <c r="C19">
        <f t="shared" si="11"/>
        <v>3318</v>
      </c>
      <c r="D19" s="86">
        <f t="shared" si="1"/>
        <v>299</v>
      </c>
      <c r="E19" s="44"/>
      <c r="F19" s="45">
        <v>299</v>
      </c>
      <c r="G19" s="47"/>
      <c r="H19" s="47"/>
      <c r="I19" s="47"/>
      <c r="J19" s="47"/>
      <c r="K19" s="47"/>
      <c r="L19" s="47"/>
      <c r="M19" s="47"/>
      <c r="N19" s="47"/>
      <c r="O19" s="45"/>
      <c r="P19" s="90">
        <f t="shared" si="2"/>
        <v>3316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0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2"/>
        <v>1</v>
      </c>
      <c r="AJ19" s="35"/>
      <c r="AK19" s="18">
        <v>40770</v>
      </c>
      <c r="AL19" s="86">
        <f t="shared" si="6"/>
        <v>1</v>
      </c>
      <c r="AM19" s="47"/>
      <c r="AN19" s="47"/>
      <c r="AO19" s="47">
        <v>1</v>
      </c>
      <c r="AP19" s="47"/>
      <c r="AQ19" s="97">
        <f t="shared" si="13"/>
        <v>1</v>
      </c>
      <c r="AR19" s="18">
        <v>40770</v>
      </c>
      <c r="AS19" s="86">
        <f t="shared" si="7"/>
        <v>0</v>
      </c>
      <c r="AT19" s="47"/>
      <c r="AU19" s="47"/>
      <c r="AV19" s="97">
        <f t="shared" si="14"/>
        <v>0</v>
      </c>
      <c r="AW19" s="86">
        <f t="shared" si="19"/>
        <v>0</v>
      </c>
      <c r="AX19" s="47"/>
      <c r="AY19" s="47"/>
      <c r="AZ19" s="97">
        <f t="shared" si="15"/>
        <v>0</v>
      </c>
      <c r="BA19" s="102">
        <f t="shared" si="8"/>
        <v>0</v>
      </c>
      <c r="BB19" s="45"/>
      <c r="BC19" s="47"/>
      <c r="BD19" s="47"/>
      <c r="BE19" s="47"/>
      <c r="BF19" s="97">
        <f t="shared" si="16"/>
        <v>0</v>
      </c>
      <c r="BG19" s="102">
        <f t="shared" si="9"/>
        <v>0</v>
      </c>
      <c r="BH19" s="48"/>
      <c r="BI19" s="47"/>
      <c r="BJ19" s="97">
        <f t="shared" si="17"/>
        <v>0</v>
      </c>
      <c r="BK19" s="102">
        <f t="shared" si="10"/>
        <v>0</v>
      </c>
      <c r="BL19" s="47"/>
      <c r="BM19" s="47"/>
      <c r="BN19" s="94">
        <f t="shared" si="18"/>
        <v>0</v>
      </c>
      <c r="BO19" s="104" t="s">
        <v>94</v>
      </c>
    </row>
    <row r="20" spans="1:67" x14ac:dyDescent="0.2">
      <c r="A20" s="18">
        <v>40771</v>
      </c>
      <c r="B20">
        <f t="shared" si="0"/>
        <v>0</v>
      </c>
      <c r="C20">
        <f t="shared" si="11"/>
        <v>3318</v>
      </c>
      <c r="D20" s="86">
        <f t="shared" si="1"/>
        <v>0</v>
      </c>
      <c r="E20" s="44"/>
      <c r="F20" s="45"/>
      <c r="G20" s="47"/>
      <c r="H20" s="47"/>
      <c r="I20" s="47"/>
      <c r="J20" s="47"/>
      <c r="K20" s="47"/>
      <c r="L20" s="47"/>
      <c r="M20" s="47"/>
      <c r="N20" s="47"/>
      <c r="O20" s="45"/>
      <c r="P20" s="90">
        <f t="shared" si="2"/>
        <v>3316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0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2"/>
        <v>1</v>
      </c>
      <c r="AJ20" s="35"/>
      <c r="AK20" s="18">
        <v>40771</v>
      </c>
      <c r="AL20" s="86">
        <f t="shared" si="6"/>
        <v>0</v>
      </c>
      <c r="AM20" s="47"/>
      <c r="AN20" s="47"/>
      <c r="AO20" s="47"/>
      <c r="AP20" s="47"/>
      <c r="AQ20" s="97">
        <f t="shared" si="13"/>
        <v>1</v>
      </c>
      <c r="AR20" s="18">
        <v>40771</v>
      </c>
      <c r="AS20" s="86">
        <f t="shared" si="7"/>
        <v>0</v>
      </c>
      <c r="AT20" s="47"/>
      <c r="AU20" s="47"/>
      <c r="AV20" s="97">
        <f t="shared" si="14"/>
        <v>0</v>
      </c>
      <c r="AW20" s="86">
        <f t="shared" si="19"/>
        <v>0</v>
      </c>
      <c r="AX20" s="47"/>
      <c r="AY20" s="47"/>
      <c r="AZ20" s="97">
        <f t="shared" si="15"/>
        <v>0</v>
      </c>
      <c r="BA20" s="102">
        <f t="shared" si="8"/>
        <v>0</v>
      </c>
      <c r="BB20" s="45"/>
      <c r="BC20" s="47"/>
      <c r="BD20" s="47"/>
      <c r="BE20" s="47"/>
      <c r="BF20" s="97">
        <f t="shared" si="16"/>
        <v>0</v>
      </c>
      <c r="BG20" s="102">
        <f t="shared" si="9"/>
        <v>0</v>
      </c>
      <c r="BH20" s="48"/>
      <c r="BI20" s="47"/>
      <c r="BJ20" s="97">
        <f t="shared" si="17"/>
        <v>0</v>
      </c>
      <c r="BK20" s="102">
        <f t="shared" si="10"/>
        <v>0</v>
      </c>
      <c r="BL20" s="47"/>
      <c r="BM20" s="47"/>
      <c r="BN20" s="94">
        <f t="shared" si="18"/>
        <v>0</v>
      </c>
      <c r="BO20" s="104"/>
    </row>
    <row r="21" spans="1:67" x14ac:dyDescent="0.2">
      <c r="A21" s="18">
        <v>40772</v>
      </c>
      <c r="B21">
        <f t="shared" si="0"/>
        <v>108</v>
      </c>
      <c r="C21">
        <f t="shared" si="11"/>
        <v>3426</v>
      </c>
      <c r="D21" s="86">
        <f t="shared" si="1"/>
        <v>108</v>
      </c>
      <c r="E21" s="44"/>
      <c r="F21" s="45">
        <v>108</v>
      </c>
      <c r="G21" s="47"/>
      <c r="H21" s="47"/>
      <c r="I21" s="47"/>
      <c r="J21" s="47"/>
      <c r="K21" s="47"/>
      <c r="L21" s="47"/>
      <c r="M21" s="47"/>
      <c r="N21" s="47"/>
      <c r="O21" s="45"/>
      <c r="P21" s="90">
        <f t="shared" si="2"/>
        <v>3424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0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2"/>
        <v>1</v>
      </c>
      <c r="AJ21" s="35"/>
      <c r="AK21" s="18">
        <v>40772</v>
      </c>
      <c r="AL21" s="86">
        <f t="shared" si="6"/>
        <v>0</v>
      </c>
      <c r="AM21" s="47"/>
      <c r="AN21" s="47"/>
      <c r="AO21" s="47"/>
      <c r="AP21" s="47"/>
      <c r="AQ21" s="97">
        <f t="shared" si="13"/>
        <v>1</v>
      </c>
      <c r="AR21" s="18">
        <v>40772</v>
      </c>
      <c r="AS21" s="86">
        <f t="shared" si="7"/>
        <v>0</v>
      </c>
      <c r="AT21" s="47"/>
      <c r="AU21" s="47"/>
      <c r="AV21" s="97">
        <f t="shared" si="14"/>
        <v>0</v>
      </c>
      <c r="AW21" s="86">
        <f t="shared" si="19"/>
        <v>0</v>
      </c>
      <c r="AX21" s="47"/>
      <c r="AY21" s="47"/>
      <c r="AZ21" s="97">
        <f t="shared" si="15"/>
        <v>0</v>
      </c>
      <c r="BA21" s="102">
        <f t="shared" si="8"/>
        <v>0</v>
      </c>
      <c r="BB21" s="45"/>
      <c r="BC21" s="47"/>
      <c r="BD21" s="47"/>
      <c r="BE21" s="47" t="s">
        <v>59</v>
      </c>
      <c r="BF21" s="97">
        <f t="shared" si="16"/>
        <v>0</v>
      </c>
      <c r="BG21" s="102">
        <f t="shared" si="9"/>
        <v>0</v>
      </c>
      <c r="BH21" s="48"/>
      <c r="BI21" s="47"/>
      <c r="BJ21" s="97">
        <f t="shared" si="17"/>
        <v>0</v>
      </c>
      <c r="BK21" s="102">
        <f t="shared" si="10"/>
        <v>0</v>
      </c>
      <c r="BL21" s="47"/>
      <c r="BM21" s="47"/>
      <c r="BN21" s="94">
        <f t="shared" si="18"/>
        <v>0</v>
      </c>
      <c r="BO21" s="104" t="s">
        <v>96</v>
      </c>
    </row>
    <row r="22" spans="1:67" x14ac:dyDescent="0.2">
      <c r="A22" s="18">
        <v>40773</v>
      </c>
      <c r="B22">
        <f t="shared" si="0"/>
        <v>0</v>
      </c>
      <c r="C22">
        <f t="shared" si="11"/>
        <v>3426</v>
      </c>
      <c r="D22" s="86">
        <f t="shared" si="1"/>
        <v>0</v>
      </c>
      <c r="E22" s="44"/>
      <c r="F22" s="45"/>
      <c r="G22" s="47"/>
      <c r="H22" s="47"/>
      <c r="I22" s="47"/>
      <c r="J22" s="47"/>
      <c r="K22" s="47"/>
      <c r="L22" s="47"/>
      <c r="M22" s="47"/>
      <c r="N22" s="47"/>
      <c r="O22" s="45"/>
      <c r="P22" s="90">
        <f t="shared" si="2"/>
        <v>3424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0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2"/>
        <v>1</v>
      </c>
      <c r="AJ22" s="35"/>
      <c r="AK22" s="18">
        <v>40773</v>
      </c>
      <c r="AL22" s="86">
        <f t="shared" si="6"/>
        <v>0</v>
      </c>
      <c r="AM22" s="47"/>
      <c r="AN22" s="47"/>
      <c r="AO22" s="47"/>
      <c r="AP22" s="47"/>
      <c r="AQ22" s="97">
        <f t="shared" si="13"/>
        <v>1</v>
      </c>
      <c r="AR22" s="18">
        <v>40773</v>
      </c>
      <c r="AS22" s="86">
        <f t="shared" si="7"/>
        <v>0</v>
      </c>
      <c r="AT22" s="47"/>
      <c r="AU22" s="47"/>
      <c r="AV22" s="97">
        <f t="shared" si="14"/>
        <v>0</v>
      </c>
      <c r="AW22" s="86">
        <f t="shared" si="19"/>
        <v>0</v>
      </c>
      <c r="AX22" s="47"/>
      <c r="AY22" s="47"/>
      <c r="AZ22" s="97">
        <f t="shared" si="15"/>
        <v>0</v>
      </c>
      <c r="BA22" s="102">
        <f t="shared" si="8"/>
        <v>0</v>
      </c>
      <c r="BB22" s="45"/>
      <c r="BC22" s="47"/>
      <c r="BD22" s="47"/>
      <c r="BE22" s="47"/>
      <c r="BF22" s="97">
        <f t="shared" si="16"/>
        <v>0</v>
      </c>
      <c r="BG22" s="102">
        <f t="shared" si="9"/>
        <v>0</v>
      </c>
      <c r="BH22" s="48"/>
      <c r="BI22" s="47"/>
      <c r="BJ22" s="97">
        <f t="shared" si="17"/>
        <v>0</v>
      </c>
      <c r="BK22" s="102">
        <f t="shared" si="10"/>
        <v>0</v>
      </c>
      <c r="BL22" s="47"/>
      <c r="BM22" s="47"/>
      <c r="BN22" s="94">
        <f t="shared" si="18"/>
        <v>0</v>
      </c>
      <c r="BO22" s="104"/>
    </row>
    <row r="23" spans="1:67" x14ac:dyDescent="0.2">
      <c r="A23" s="18">
        <v>40774</v>
      </c>
      <c r="B23">
        <f t="shared" si="0"/>
        <v>0</v>
      </c>
      <c r="C23">
        <f t="shared" si="11"/>
        <v>3426</v>
      </c>
      <c r="D23" s="86">
        <f t="shared" si="1"/>
        <v>0</v>
      </c>
      <c r="E23" s="44"/>
      <c r="F23" s="45"/>
      <c r="G23" s="47"/>
      <c r="H23" s="47"/>
      <c r="I23" s="47"/>
      <c r="J23" s="47"/>
      <c r="K23" s="47"/>
      <c r="L23" s="47"/>
      <c r="M23" s="47"/>
      <c r="N23" s="47"/>
      <c r="O23" s="45"/>
      <c r="P23" s="90">
        <f t="shared" si="2"/>
        <v>3424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0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2"/>
        <v>1</v>
      </c>
      <c r="AJ23" s="35"/>
      <c r="AK23" s="18">
        <v>40774</v>
      </c>
      <c r="AL23" s="86">
        <f t="shared" si="6"/>
        <v>0</v>
      </c>
      <c r="AM23" s="47"/>
      <c r="AN23" s="47"/>
      <c r="AO23" s="47"/>
      <c r="AP23" s="47"/>
      <c r="AQ23" s="97">
        <f t="shared" si="13"/>
        <v>1</v>
      </c>
      <c r="AR23" s="18">
        <v>40774</v>
      </c>
      <c r="AS23" s="86">
        <f t="shared" si="7"/>
        <v>0</v>
      </c>
      <c r="AT23" s="47"/>
      <c r="AU23" s="47"/>
      <c r="AV23" s="97">
        <f t="shared" si="14"/>
        <v>0</v>
      </c>
      <c r="AW23" s="86">
        <f t="shared" si="19"/>
        <v>0</v>
      </c>
      <c r="AX23" s="47"/>
      <c r="AY23" s="47"/>
      <c r="AZ23" s="97">
        <f t="shared" si="15"/>
        <v>0</v>
      </c>
      <c r="BA23" s="102">
        <f t="shared" si="8"/>
        <v>0</v>
      </c>
      <c r="BB23" s="45"/>
      <c r="BC23" s="47"/>
      <c r="BD23" s="47"/>
      <c r="BE23" s="47"/>
      <c r="BF23" s="97">
        <f t="shared" si="16"/>
        <v>0</v>
      </c>
      <c r="BG23" s="102">
        <f t="shared" si="9"/>
        <v>0</v>
      </c>
      <c r="BH23" s="48"/>
      <c r="BI23" s="47"/>
      <c r="BJ23" s="97">
        <f t="shared" si="17"/>
        <v>0</v>
      </c>
      <c r="BK23" s="102">
        <f t="shared" si="10"/>
        <v>0</v>
      </c>
      <c r="BL23" s="47"/>
      <c r="BM23" s="47"/>
      <c r="BN23" s="94">
        <f t="shared" si="18"/>
        <v>0</v>
      </c>
      <c r="BO23" s="104"/>
    </row>
    <row r="24" spans="1:67" x14ac:dyDescent="0.2">
      <c r="A24" s="18">
        <v>40775</v>
      </c>
      <c r="B24">
        <f t="shared" si="0"/>
        <v>0</v>
      </c>
      <c r="C24">
        <f t="shared" si="11"/>
        <v>3426</v>
      </c>
      <c r="D24" s="86">
        <f t="shared" si="1"/>
        <v>0</v>
      </c>
      <c r="E24" s="44"/>
      <c r="F24" s="45"/>
      <c r="G24" s="47"/>
      <c r="H24" s="47"/>
      <c r="I24" s="47"/>
      <c r="J24" s="47"/>
      <c r="K24" s="47"/>
      <c r="L24" s="47"/>
      <c r="M24" s="47"/>
      <c r="N24" s="47"/>
      <c r="O24" s="45"/>
      <c r="P24" s="90">
        <f t="shared" si="2"/>
        <v>3424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0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2"/>
        <v>1</v>
      </c>
      <c r="AJ24" s="35"/>
      <c r="AK24" s="18">
        <v>40775</v>
      </c>
      <c r="AL24" s="86">
        <f t="shared" si="6"/>
        <v>0</v>
      </c>
      <c r="AM24" s="47"/>
      <c r="AN24" s="47"/>
      <c r="AO24" s="47"/>
      <c r="AP24" s="47"/>
      <c r="AQ24" s="97">
        <f t="shared" si="13"/>
        <v>1</v>
      </c>
      <c r="AR24" s="18">
        <v>40775</v>
      </c>
      <c r="AS24" s="86">
        <f t="shared" si="7"/>
        <v>0</v>
      </c>
      <c r="AT24" s="47"/>
      <c r="AU24" s="47"/>
      <c r="AV24" s="97">
        <f t="shared" si="14"/>
        <v>0</v>
      </c>
      <c r="AW24" s="86">
        <f t="shared" si="19"/>
        <v>0</v>
      </c>
      <c r="AX24" s="47"/>
      <c r="AY24" s="47"/>
      <c r="AZ24" s="97">
        <f t="shared" si="15"/>
        <v>0</v>
      </c>
      <c r="BA24" s="102">
        <f t="shared" si="8"/>
        <v>0</v>
      </c>
      <c r="BB24" s="45"/>
      <c r="BC24" s="47"/>
      <c r="BD24" s="47"/>
      <c r="BE24" s="47"/>
      <c r="BF24" s="97">
        <f t="shared" si="16"/>
        <v>0</v>
      </c>
      <c r="BG24" s="102">
        <f t="shared" si="9"/>
        <v>0</v>
      </c>
      <c r="BH24" s="48"/>
      <c r="BI24" s="47"/>
      <c r="BJ24" s="97">
        <f t="shared" si="17"/>
        <v>0</v>
      </c>
      <c r="BK24" s="102">
        <f t="shared" si="10"/>
        <v>0</v>
      </c>
      <c r="BL24" s="47"/>
      <c r="BM24" s="47"/>
      <c r="BN24" s="94">
        <f t="shared" si="18"/>
        <v>0</v>
      </c>
      <c r="BO24" s="104"/>
    </row>
    <row r="25" spans="1:67" x14ac:dyDescent="0.2">
      <c r="A25" s="18">
        <v>40776</v>
      </c>
      <c r="B25">
        <f t="shared" si="0"/>
        <v>0</v>
      </c>
      <c r="C25">
        <f t="shared" si="11"/>
        <v>3426</v>
      </c>
      <c r="D25" s="86">
        <f t="shared" si="1"/>
        <v>0</v>
      </c>
      <c r="E25" s="44"/>
      <c r="F25" s="45"/>
      <c r="G25" s="47"/>
      <c r="H25" s="47"/>
      <c r="I25" s="47"/>
      <c r="J25" s="47"/>
      <c r="K25" s="47"/>
      <c r="L25" s="47"/>
      <c r="M25" s="47"/>
      <c r="N25" s="47"/>
      <c r="O25" s="45"/>
      <c r="P25" s="90">
        <f t="shared" si="2"/>
        <v>3424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0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2"/>
        <v>1</v>
      </c>
      <c r="AJ25" s="35"/>
      <c r="AK25" s="18">
        <v>40776</v>
      </c>
      <c r="AL25" s="86">
        <f t="shared" si="6"/>
        <v>0</v>
      </c>
      <c r="AM25" s="47"/>
      <c r="AN25" s="47"/>
      <c r="AO25" s="47"/>
      <c r="AP25" s="47"/>
      <c r="AQ25" s="97">
        <f t="shared" si="13"/>
        <v>1</v>
      </c>
      <c r="AR25" s="18">
        <v>40776</v>
      </c>
      <c r="AS25" s="86">
        <f t="shared" si="7"/>
        <v>0</v>
      </c>
      <c r="AT25" s="47"/>
      <c r="AU25" s="47"/>
      <c r="AV25" s="97">
        <f t="shared" si="14"/>
        <v>0</v>
      </c>
      <c r="AW25" s="86">
        <f t="shared" si="19"/>
        <v>0</v>
      </c>
      <c r="AX25" s="47"/>
      <c r="AY25" s="47"/>
      <c r="AZ25" s="97">
        <f t="shared" si="15"/>
        <v>0</v>
      </c>
      <c r="BA25" s="102">
        <f t="shared" si="8"/>
        <v>0</v>
      </c>
      <c r="BB25" s="45"/>
      <c r="BC25" s="47"/>
      <c r="BD25" s="47"/>
      <c r="BE25" s="47"/>
      <c r="BF25" s="97">
        <f t="shared" si="16"/>
        <v>0</v>
      </c>
      <c r="BG25" s="102">
        <f t="shared" si="9"/>
        <v>0</v>
      </c>
      <c r="BH25" s="48"/>
      <c r="BI25" s="47"/>
      <c r="BJ25" s="97">
        <f t="shared" si="17"/>
        <v>0</v>
      </c>
      <c r="BK25" s="102">
        <f t="shared" si="10"/>
        <v>0</v>
      </c>
      <c r="BL25" s="47"/>
      <c r="BM25" s="47"/>
      <c r="BN25" s="94">
        <f t="shared" si="18"/>
        <v>0</v>
      </c>
      <c r="BO25" s="104"/>
    </row>
    <row r="26" spans="1:67" x14ac:dyDescent="0.2">
      <c r="A26" s="18">
        <v>40777</v>
      </c>
      <c r="B26">
        <f t="shared" si="0"/>
        <v>160</v>
      </c>
      <c r="C26">
        <f t="shared" si="11"/>
        <v>3586</v>
      </c>
      <c r="D26" s="86">
        <f t="shared" si="1"/>
        <v>160</v>
      </c>
      <c r="E26" s="44"/>
      <c r="F26" s="45">
        <v>160</v>
      </c>
      <c r="G26" s="47"/>
      <c r="H26" s="47"/>
      <c r="I26" s="47"/>
      <c r="J26" s="47"/>
      <c r="K26" s="47"/>
      <c r="L26" s="47"/>
      <c r="M26" s="47"/>
      <c r="N26" s="47"/>
      <c r="O26" s="45"/>
      <c r="P26" s="90">
        <f t="shared" si="2"/>
        <v>3584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0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2"/>
        <v>1</v>
      </c>
      <c r="AJ26" s="35"/>
      <c r="AK26" s="18">
        <v>40777</v>
      </c>
      <c r="AL26" s="86">
        <f t="shared" si="6"/>
        <v>0</v>
      </c>
      <c r="AM26" s="47"/>
      <c r="AN26" s="47"/>
      <c r="AO26" s="47"/>
      <c r="AP26" s="47"/>
      <c r="AQ26" s="97">
        <f t="shared" si="13"/>
        <v>1</v>
      </c>
      <c r="AR26" s="18">
        <v>40777</v>
      </c>
      <c r="AS26" s="86">
        <f t="shared" si="7"/>
        <v>0</v>
      </c>
      <c r="AT26" s="47"/>
      <c r="AU26" s="47"/>
      <c r="AV26" s="97">
        <f t="shared" si="14"/>
        <v>0</v>
      </c>
      <c r="AW26" s="86">
        <f t="shared" si="19"/>
        <v>0</v>
      </c>
      <c r="AX26" s="47"/>
      <c r="AY26" s="47"/>
      <c r="AZ26" s="97">
        <f t="shared" si="15"/>
        <v>0</v>
      </c>
      <c r="BA26" s="102">
        <f t="shared" si="8"/>
        <v>0</v>
      </c>
      <c r="BB26" s="45"/>
      <c r="BC26" s="47"/>
      <c r="BD26" s="47"/>
      <c r="BE26" s="47"/>
      <c r="BF26" s="97">
        <f t="shared" si="16"/>
        <v>0</v>
      </c>
      <c r="BG26" s="102">
        <f t="shared" si="9"/>
        <v>0</v>
      </c>
      <c r="BH26" s="48"/>
      <c r="BI26" s="47"/>
      <c r="BJ26" s="97">
        <f t="shared" si="17"/>
        <v>0</v>
      </c>
      <c r="BK26" s="102">
        <f t="shared" si="10"/>
        <v>0</v>
      </c>
      <c r="BL26" s="47"/>
      <c r="BM26" s="47"/>
      <c r="BN26" s="94">
        <f t="shared" si="18"/>
        <v>0</v>
      </c>
      <c r="BO26" s="104"/>
    </row>
    <row r="27" spans="1:67" x14ac:dyDescent="0.2">
      <c r="A27" s="18">
        <v>40778</v>
      </c>
      <c r="B27">
        <f t="shared" si="0"/>
        <v>0</v>
      </c>
      <c r="C27">
        <f t="shared" si="11"/>
        <v>3586</v>
      </c>
      <c r="D27" s="86">
        <f t="shared" si="1"/>
        <v>0</v>
      </c>
      <c r="E27" s="44"/>
      <c r="F27" s="45"/>
      <c r="G27" s="47"/>
      <c r="H27" s="47"/>
      <c r="I27" s="47"/>
      <c r="J27" s="47"/>
      <c r="K27" s="47"/>
      <c r="L27" s="47"/>
      <c r="M27" s="47"/>
      <c r="N27" s="47"/>
      <c r="O27" s="45"/>
      <c r="P27" s="90">
        <f t="shared" si="2"/>
        <v>3584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4"/>
        <v>0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2"/>
        <v>1</v>
      </c>
      <c r="AJ27" s="35"/>
      <c r="AK27" s="18">
        <v>40778</v>
      </c>
      <c r="AL27" s="86">
        <f t="shared" si="6"/>
        <v>0</v>
      </c>
      <c r="AM27" s="47"/>
      <c r="AN27" s="47"/>
      <c r="AO27" s="47"/>
      <c r="AP27" s="47"/>
      <c r="AQ27" s="97">
        <f t="shared" si="13"/>
        <v>1</v>
      </c>
      <c r="AR27" s="18">
        <v>40778</v>
      </c>
      <c r="AS27" s="86">
        <f t="shared" si="7"/>
        <v>0</v>
      </c>
      <c r="AT27" s="47"/>
      <c r="AU27" s="47"/>
      <c r="AV27" s="97">
        <f t="shared" si="14"/>
        <v>0</v>
      </c>
      <c r="AW27" s="86">
        <f t="shared" si="19"/>
        <v>0</v>
      </c>
      <c r="AX27" s="47"/>
      <c r="AY27" s="47"/>
      <c r="AZ27" s="97">
        <f t="shared" si="15"/>
        <v>0</v>
      </c>
      <c r="BA27" s="102">
        <f t="shared" si="8"/>
        <v>0</v>
      </c>
      <c r="BB27" s="45"/>
      <c r="BC27" s="47"/>
      <c r="BD27" s="47"/>
      <c r="BE27" s="47"/>
      <c r="BF27" s="97">
        <f t="shared" si="16"/>
        <v>0</v>
      </c>
      <c r="BG27" s="102">
        <f t="shared" si="9"/>
        <v>0</v>
      </c>
      <c r="BH27" s="48"/>
      <c r="BI27" s="47"/>
      <c r="BJ27" s="97">
        <f t="shared" si="17"/>
        <v>0</v>
      </c>
      <c r="BK27" s="102">
        <f t="shared" si="10"/>
        <v>0</v>
      </c>
      <c r="BL27" s="47"/>
      <c r="BM27" s="47"/>
      <c r="BN27" s="94">
        <f t="shared" si="18"/>
        <v>0</v>
      </c>
      <c r="BO27" s="104"/>
    </row>
    <row r="28" spans="1:67" x14ac:dyDescent="0.2">
      <c r="A28" s="18">
        <v>40779</v>
      </c>
      <c r="B28">
        <f t="shared" si="0"/>
        <v>5</v>
      </c>
      <c r="C28">
        <f t="shared" si="11"/>
        <v>3591</v>
      </c>
      <c r="D28" s="86">
        <f t="shared" si="1"/>
        <v>5</v>
      </c>
      <c r="E28" s="44"/>
      <c r="F28" s="45"/>
      <c r="G28" s="47"/>
      <c r="H28" s="47"/>
      <c r="I28" s="47"/>
      <c r="J28" s="47"/>
      <c r="K28" s="47"/>
      <c r="L28" s="47"/>
      <c r="M28" s="47"/>
      <c r="N28" s="47"/>
      <c r="O28" s="45">
        <v>5</v>
      </c>
      <c r="P28" s="90">
        <f t="shared" si="2"/>
        <v>3589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0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2"/>
        <v>1</v>
      </c>
      <c r="AJ28" s="35"/>
      <c r="AK28" s="18">
        <v>40779</v>
      </c>
      <c r="AL28" s="86">
        <f t="shared" si="6"/>
        <v>0</v>
      </c>
      <c r="AM28" s="47"/>
      <c r="AN28" s="47"/>
      <c r="AO28" s="47"/>
      <c r="AP28" s="47"/>
      <c r="AQ28" s="97">
        <f t="shared" si="13"/>
        <v>1</v>
      </c>
      <c r="AR28" s="18">
        <v>40779</v>
      </c>
      <c r="AS28" s="86">
        <f t="shared" si="7"/>
        <v>0</v>
      </c>
      <c r="AT28" s="47"/>
      <c r="AU28" s="47"/>
      <c r="AV28" s="97">
        <f t="shared" si="14"/>
        <v>0</v>
      </c>
      <c r="AW28" s="86">
        <f t="shared" si="19"/>
        <v>0</v>
      </c>
      <c r="AX28" s="47"/>
      <c r="AY28" s="47"/>
      <c r="AZ28" s="97">
        <f t="shared" si="15"/>
        <v>0</v>
      </c>
      <c r="BA28" s="102">
        <f t="shared" si="8"/>
        <v>0</v>
      </c>
      <c r="BB28" s="45"/>
      <c r="BC28" s="47"/>
      <c r="BD28" s="47"/>
      <c r="BE28" s="47"/>
      <c r="BF28" s="97">
        <f t="shared" si="16"/>
        <v>0</v>
      </c>
      <c r="BG28" s="102">
        <f t="shared" si="9"/>
        <v>0</v>
      </c>
      <c r="BH28" s="48"/>
      <c r="BI28" s="47"/>
      <c r="BJ28" s="97">
        <f t="shared" si="17"/>
        <v>0</v>
      </c>
      <c r="BK28" s="102">
        <f t="shared" si="10"/>
        <v>0</v>
      </c>
      <c r="BL28" s="47"/>
      <c r="BM28" s="47"/>
      <c r="BN28" s="94">
        <f t="shared" si="18"/>
        <v>0</v>
      </c>
      <c r="BO28" s="104" t="s">
        <v>97</v>
      </c>
    </row>
    <row r="29" spans="1:67" x14ac:dyDescent="0.2">
      <c r="A29" s="18">
        <v>40780</v>
      </c>
      <c r="B29">
        <f t="shared" si="0"/>
        <v>200</v>
      </c>
      <c r="C29">
        <f t="shared" si="11"/>
        <v>3791</v>
      </c>
      <c r="D29" s="86">
        <f t="shared" si="1"/>
        <v>200</v>
      </c>
      <c r="E29" s="44"/>
      <c r="F29" s="45">
        <v>200</v>
      </c>
      <c r="G29" s="47"/>
      <c r="H29" s="47"/>
      <c r="I29" s="47"/>
      <c r="J29" s="47"/>
      <c r="K29" s="47"/>
      <c r="L29" s="47"/>
      <c r="M29" s="47"/>
      <c r="N29" s="47"/>
      <c r="O29" s="45"/>
      <c r="P29" s="90">
        <f t="shared" si="2"/>
        <v>3789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0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2"/>
        <v>1</v>
      </c>
      <c r="AJ29" s="35"/>
      <c r="AK29" s="18">
        <v>40780</v>
      </c>
      <c r="AL29" s="86">
        <f t="shared" si="6"/>
        <v>0</v>
      </c>
      <c r="AM29" s="47"/>
      <c r="AN29" s="47"/>
      <c r="AO29" s="47"/>
      <c r="AP29" s="47"/>
      <c r="AQ29" s="97">
        <f t="shared" si="13"/>
        <v>1</v>
      </c>
      <c r="AR29" s="18">
        <v>40780</v>
      </c>
      <c r="AS29" s="86">
        <f t="shared" si="7"/>
        <v>0</v>
      </c>
      <c r="AT29" s="47"/>
      <c r="AU29" s="47"/>
      <c r="AV29" s="97">
        <f t="shared" si="14"/>
        <v>0</v>
      </c>
      <c r="AW29" s="86">
        <f t="shared" si="19"/>
        <v>0</v>
      </c>
      <c r="AX29" s="47"/>
      <c r="AY29" s="47"/>
      <c r="AZ29" s="97">
        <f t="shared" si="15"/>
        <v>0</v>
      </c>
      <c r="BA29" s="102">
        <f t="shared" si="8"/>
        <v>0</v>
      </c>
      <c r="BB29" s="45"/>
      <c r="BC29" s="47"/>
      <c r="BD29" s="47"/>
      <c r="BE29" s="47"/>
      <c r="BF29" s="97">
        <f t="shared" si="16"/>
        <v>0</v>
      </c>
      <c r="BG29" s="102">
        <f t="shared" si="9"/>
        <v>0</v>
      </c>
      <c r="BH29" s="48"/>
      <c r="BI29" s="47"/>
      <c r="BJ29" s="97">
        <f t="shared" si="17"/>
        <v>0</v>
      </c>
      <c r="BK29" s="102">
        <f t="shared" si="10"/>
        <v>0</v>
      </c>
      <c r="BL29" s="47"/>
      <c r="BM29" s="47"/>
      <c r="BN29" s="94">
        <f t="shared" si="18"/>
        <v>0</v>
      </c>
      <c r="BO29" s="104"/>
    </row>
    <row r="30" spans="1:67" x14ac:dyDescent="0.2">
      <c r="A30" s="18">
        <v>40781</v>
      </c>
      <c r="B30">
        <f t="shared" si="0"/>
        <v>0</v>
      </c>
      <c r="C30">
        <f t="shared" si="11"/>
        <v>3791</v>
      </c>
      <c r="D30" s="86">
        <f t="shared" si="1"/>
        <v>0</v>
      </c>
      <c r="E30" s="44"/>
      <c r="F30" s="45"/>
      <c r="G30" s="47"/>
      <c r="H30" s="47"/>
      <c r="I30" s="47"/>
      <c r="J30" s="47"/>
      <c r="K30" s="47"/>
      <c r="L30" s="47"/>
      <c r="M30" s="47"/>
      <c r="N30" s="47"/>
      <c r="O30" s="45"/>
      <c r="P30" s="90">
        <f t="shared" si="2"/>
        <v>3789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0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2"/>
        <v>1</v>
      </c>
      <c r="AJ30" s="35"/>
      <c r="AK30" s="18">
        <v>40781</v>
      </c>
      <c r="AL30" s="86">
        <f t="shared" si="6"/>
        <v>0</v>
      </c>
      <c r="AM30" s="47"/>
      <c r="AN30" s="47"/>
      <c r="AO30" s="47"/>
      <c r="AP30" s="47"/>
      <c r="AQ30" s="97">
        <f t="shared" si="13"/>
        <v>1</v>
      </c>
      <c r="AR30" s="18">
        <v>40781</v>
      </c>
      <c r="AS30" s="86">
        <f t="shared" si="7"/>
        <v>0</v>
      </c>
      <c r="AT30" s="47"/>
      <c r="AU30" s="47"/>
      <c r="AV30" s="97">
        <f t="shared" si="14"/>
        <v>0</v>
      </c>
      <c r="AW30" s="86">
        <f t="shared" si="19"/>
        <v>0</v>
      </c>
      <c r="AX30" s="47"/>
      <c r="AY30" s="47"/>
      <c r="AZ30" s="97">
        <f t="shared" si="15"/>
        <v>0</v>
      </c>
      <c r="BA30" s="102">
        <f>SUM(BB30:BE30)</f>
        <v>0</v>
      </c>
      <c r="BB30" s="45"/>
      <c r="BC30" s="47"/>
      <c r="BD30" s="47"/>
      <c r="BE30" s="47"/>
      <c r="BF30" s="97">
        <f t="shared" si="16"/>
        <v>0</v>
      </c>
      <c r="BG30" s="102">
        <f t="shared" si="9"/>
        <v>0</v>
      </c>
      <c r="BH30" s="48"/>
      <c r="BI30" s="47"/>
      <c r="BJ30" s="97">
        <f t="shared" si="17"/>
        <v>0</v>
      </c>
      <c r="BK30" s="102">
        <f t="shared" si="10"/>
        <v>0</v>
      </c>
      <c r="BL30" s="47"/>
      <c r="BM30" s="47"/>
      <c r="BN30" s="94">
        <f t="shared" si="18"/>
        <v>0</v>
      </c>
      <c r="BO30" s="104"/>
    </row>
    <row r="31" spans="1:67" x14ac:dyDescent="0.2">
      <c r="A31" s="18">
        <v>40782</v>
      </c>
      <c r="B31">
        <f t="shared" si="0"/>
        <v>0</v>
      </c>
      <c r="C31">
        <f t="shared" si="11"/>
        <v>3791</v>
      </c>
      <c r="D31" s="86">
        <f t="shared" si="1"/>
        <v>0</v>
      </c>
      <c r="E31" s="44"/>
      <c r="F31" s="45"/>
      <c r="G31" s="47"/>
      <c r="H31" s="47"/>
      <c r="I31" s="47"/>
      <c r="J31" s="47"/>
      <c r="K31" s="47"/>
      <c r="L31" s="47"/>
      <c r="M31" s="47"/>
      <c r="N31" s="47"/>
      <c r="O31" s="45"/>
      <c r="P31" s="90">
        <f t="shared" si="2"/>
        <v>3789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0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2"/>
        <v>1</v>
      </c>
      <c r="AJ31" s="35"/>
      <c r="AK31" s="18">
        <v>40782</v>
      </c>
      <c r="AL31" s="86">
        <f t="shared" si="6"/>
        <v>0</v>
      </c>
      <c r="AM31" s="47"/>
      <c r="AN31" s="47"/>
      <c r="AO31" s="47"/>
      <c r="AP31" s="47"/>
      <c r="AQ31" s="97">
        <f t="shared" si="13"/>
        <v>1</v>
      </c>
      <c r="AR31" s="18">
        <v>40782</v>
      </c>
      <c r="AS31" s="86">
        <f t="shared" si="7"/>
        <v>0</v>
      </c>
      <c r="AT31" s="47"/>
      <c r="AU31" s="47"/>
      <c r="AV31" s="97">
        <f t="shared" si="14"/>
        <v>0</v>
      </c>
      <c r="AW31" s="86">
        <f t="shared" si="19"/>
        <v>0</v>
      </c>
      <c r="AX31" s="47"/>
      <c r="AY31" s="47"/>
      <c r="AZ31" s="97">
        <f t="shared" si="15"/>
        <v>0</v>
      </c>
      <c r="BA31" s="102">
        <f t="shared" si="8"/>
        <v>0</v>
      </c>
      <c r="BB31" s="45"/>
      <c r="BC31" s="47"/>
      <c r="BD31" s="47"/>
      <c r="BE31" s="47"/>
      <c r="BF31" s="97">
        <f>SUM(BA31+BF30)</f>
        <v>0</v>
      </c>
      <c r="BG31" s="102">
        <f t="shared" si="9"/>
        <v>0</v>
      </c>
      <c r="BH31" s="48"/>
      <c r="BI31" s="47"/>
      <c r="BJ31" s="97">
        <f t="shared" si="17"/>
        <v>0</v>
      </c>
      <c r="BK31" s="102">
        <f t="shared" si="10"/>
        <v>0</v>
      </c>
      <c r="BL31" s="47"/>
      <c r="BM31" s="47"/>
      <c r="BN31" s="94">
        <f t="shared" si="18"/>
        <v>0</v>
      </c>
      <c r="BO31" s="104"/>
    </row>
    <row r="32" spans="1:67" x14ac:dyDescent="0.2">
      <c r="A32" s="18">
        <v>40783</v>
      </c>
      <c r="B32">
        <f t="shared" si="0"/>
        <v>0</v>
      </c>
      <c r="C32">
        <f t="shared" si="11"/>
        <v>3791</v>
      </c>
      <c r="D32" s="86">
        <f t="shared" si="1"/>
        <v>0</v>
      </c>
      <c r="E32" s="44"/>
      <c r="F32" s="45"/>
      <c r="G32" s="47"/>
      <c r="H32" s="47"/>
      <c r="I32" s="47"/>
      <c r="J32" s="47"/>
      <c r="K32" s="47"/>
      <c r="L32" s="47"/>
      <c r="M32" s="47"/>
      <c r="N32" s="47"/>
      <c r="O32" s="45"/>
      <c r="P32" s="90">
        <f t="shared" si="2"/>
        <v>3789</v>
      </c>
      <c r="Q32" s="94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7">
        <f t="shared" si="4"/>
        <v>0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2"/>
        <v>1</v>
      </c>
      <c r="AJ32" s="35"/>
      <c r="AK32" s="18">
        <v>40783</v>
      </c>
      <c r="AL32" s="86">
        <f t="shared" si="6"/>
        <v>0</v>
      </c>
      <c r="AM32" s="47"/>
      <c r="AN32" s="47"/>
      <c r="AO32" s="47"/>
      <c r="AP32" s="47"/>
      <c r="AQ32" s="97">
        <f t="shared" si="13"/>
        <v>1</v>
      </c>
      <c r="AR32" s="18">
        <v>40783</v>
      </c>
      <c r="AS32" s="86">
        <f t="shared" si="7"/>
        <v>0</v>
      </c>
      <c r="AT32" s="47"/>
      <c r="AU32" s="47"/>
      <c r="AV32" s="97">
        <f t="shared" si="14"/>
        <v>0</v>
      </c>
      <c r="AW32" s="86">
        <f t="shared" si="19"/>
        <v>0</v>
      </c>
      <c r="AX32" s="47"/>
      <c r="AY32" s="47"/>
      <c r="AZ32" s="97">
        <f t="shared" si="15"/>
        <v>0</v>
      </c>
      <c r="BA32" s="102">
        <f t="shared" si="8"/>
        <v>0</v>
      </c>
      <c r="BB32" s="45"/>
      <c r="BC32" s="47"/>
      <c r="BD32" s="47"/>
      <c r="BE32" s="47"/>
      <c r="BF32" s="97">
        <f t="shared" si="16"/>
        <v>0</v>
      </c>
      <c r="BG32" s="102">
        <f t="shared" si="9"/>
        <v>0</v>
      </c>
      <c r="BH32" s="48"/>
      <c r="BI32" s="47"/>
      <c r="BJ32" s="97">
        <f t="shared" si="17"/>
        <v>0</v>
      </c>
      <c r="BK32" s="102">
        <f t="shared" si="10"/>
        <v>0</v>
      </c>
      <c r="BL32" s="47"/>
      <c r="BM32" s="47"/>
      <c r="BN32" s="94">
        <f t="shared" si="18"/>
        <v>0</v>
      </c>
      <c r="BO32" s="104"/>
    </row>
    <row r="33" spans="1:67" x14ac:dyDescent="0.2">
      <c r="A33" s="18">
        <v>40784</v>
      </c>
      <c r="B33">
        <f t="shared" si="0"/>
        <v>25</v>
      </c>
      <c r="C33">
        <f t="shared" si="11"/>
        <v>3816</v>
      </c>
      <c r="D33" s="86">
        <f t="shared" si="1"/>
        <v>25</v>
      </c>
      <c r="E33" s="59">
        <v>25</v>
      </c>
      <c r="F33" s="60"/>
      <c r="G33" s="106"/>
      <c r="H33" s="106"/>
      <c r="I33" s="106"/>
      <c r="J33" s="106"/>
      <c r="K33" s="106"/>
      <c r="L33" s="106"/>
      <c r="M33" s="106"/>
      <c r="N33" s="106"/>
      <c r="O33" s="45"/>
      <c r="P33" s="90">
        <f t="shared" si="2"/>
        <v>3814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0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2"/>
        <v>1</v>
      </c>
      <c r="AJ33" s="35"/>
      <c r="AK33" s="18">
        <v>40784</v>
      </c>
      <c r="AL33" s="86">
        <f t="shared" si="6"/>
        <v>0</v>
      </c>
      <c r="AM33" s="47"/>
      <c r="AN33" s="47"/>
      <c r="AO33" s="47"/>
      <c r="AP33" s="47"/>
      <c r="AQ33" s="97">
        <f t="shared" si="13"/>
        <v>1</v>
      </c>
      <c r="AR33" s="18">
        <v>40784</v>
      </c>
      <c r="AS33" s="86">
        <f t="shared" si="7"/>
        <v>0</v>
      </c>
      <c r="AT33" s="47"/>
      <c r="AU33" s="47"/>
      <c r="AV33" s="97">
        <f t="shared" si="14"/>
        <v>0</v>
      </c>
      <c r="AW33" s="86">
        <f t="shared" si="19"/>
        <v>0</v>
      </c>
      <c r="AX33" s="47"/>
      <c r="AY33" s="47"/>
      <c r="AZ33" s="97">
        <f t="shared" si="15"/>
        <v>0</v>
      </c>
      <c r="BA33" s="102">
        <f t="shared" si="8"/>
        <v>0</v>
      </c>
      <c r="BB33" s="45"/>
      <c r="BC33" s="47"/>
      <c r="BD33" s="47"/>
      <c r="BE33" s="47"/>
      <c r="BF33" s="97">
        <f>SUM(BA33+BF32)</f>
        <v>0</v>
      </c>
      <c r="BG33" s="102">
        <f t="shared" si="9"/>
        <v>0</v>
      </c>
      <c r="BH33" s="48"/>
      <c r="BI33" s="47"/>
      <c r="BJ33" s="97">
        <f t="shared" si="17"/>
        <v>0</v>
      </c>
      <c r="BK33" s="102">
        <f t="shared" si="10"/>
        <v>0</v>
      </c>
      <c r="BL33" s="47"/>
      <c r="BM33" s="47"/>
      <c r="BN33" s="94">
        <f t="shared" si="18"/>
        <v>0</v>
      </c>
      <c r="BO33" s="104"/>
    </row>
    <row r="34" spans="1:67" x14ac:dyDescent="0.2">
      <c r="A34" s="18">
        <v>40785</v>
      </c>
      <c r="B34">
        <f t="shared" si="0"/>
        <v>0</v>
      </c>
      <c r="C34" s="61">
        <f t="shared" si="11"/>
        <v>3816</v>
      </c>
      <c r="D34" s="90">
        <f t="shared" si="1"/>
        <v>0</v>
      </c>
      <c r="E34" s="44"/>
      <c r="F34" s="45"/>
      <c r="G34" s="47"/>
      <c r="H34" s="47"/>
      <c r="I34" s="47"/>
      <c r="J34" s="47"/>
      <c r="K34" s="47"/>
      <c r="L34" s="47"/>
      <c r="M34" s="47"/>
      <c r="N34" s="47"/>
      <c r="O34" s="45"/>
      <c r="P34" s="90">
        <f t="shared" si="2"/>
        <v>3814</v>
      </c>
      <c r="Q34" s="95">
        <f t="shared" si="3"/>
        <v>0</v>
      </c>
      <c r="R34" s="47"/>
      <c r="S34" s="47"/>
      <c r="T34" s="47"/>
      <c r="U34" s="47"/>
      <c r="V34" s="47"/>
      <c r="W34" s="47"/>
      <c r="X34" s="47"/>
      <c r="Y34" s="107"/>
      <c r="Z34" s="94">
        <f t="shared" si="4"/>
        <v>0</v>
      </c>
      <c r="AA34" s="90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2"/>
        <v>1</v>
      </c>
      <c r="AJ34" s="36"/>
      <c r="AK34" s="18">
        <v>40785</v>
      </c>
      <c r="AL34" s="86">
        <f t="shared" si="6"/>
        <v>0</v>
      </c>
      <c r="AM34" s="47"/>
      <c r="AN34" s="47"/>
      <c r="AO34" s="47"/>
      <c r="AP34" s="47"/>
      <c r="AQ34" s="97">
        <f t="shared" si="13"/>
        <v>1</v>
      </c>
      <c r="AR34" s="18">
        <v>40785</v>
      </c>
      <c r="AS34" s="86">
        <f t="shared" si="7"/>
        <v>0</v>
      </c>
      <c r="AT34" s="47"/>
      <c r="AU34" s="47"/>
      <c r="AV34" s="97">
        <f t="shared" si="14"/>
        <v>0</v>
      </c>
      <c r="AW34" s="86">
        <f t="shared" si="19"/>
        <v>0</v>
      </c>
      <c r="AX34" s="47"/>
      <c r="AY34" s="47"/>
      <c r="AZ34" s="97">
        <f t="shared" si="15"/>
        <v>0</v>
      </c>
      <c r="BA34" s="102">
        <f t="shared" si="8"/>
        <v>0</v>
      </c>
      <c r="BB34" s="45"/>
      <c r="BC34" s="47"/>
      <c r="BD34" s="47"/>
      <c r="BE34" s="47"/>
      <c r="BF34" s="97">
        <f t="shared" si="16"/>
        <v>0</v>
      </c>
      <c r="BG34" s="102">
        <f>SUM(BH34:BI34)</f>
        <v>0</v>
      </c>
      <c r="BH34" s="48"/>
      <c r="BI34" s="47"/>
      <c r="BJ34" s="97">
        <f t="shared" si="17"/>
        <v>0</v>
      </c>
      <c r="BK34" s="102">
        <f t="shared" si="10"/>
        <v>0</v>
      </c>
      <c r="BL34" s="47"/>
      <c r="BM34" s="47"/>
      <c r="BN34" s="94">
        <f t="shared" si="18"/>
        <v>0</v>
      </c>
      <c r="BO34" s="108"/>
    </row>
    <row r="35" spans="1:67" x14ac:dyDescent="0.2">
      <c r="A35" s="18">
        <v>40786</v>
      </c>
      <c r="B35">
        <f t="shared" si="0"/>
        <v>41</v>
      </c>
      <c r="C35" s="61">
        <f t="shared" si="11"/>
        <v>3857</v>
      </c>
      <c r="D35" s="90">
        <f t="shared" si="1"/>
        <v>39</v>
      </c>
      <c r="E35" s="44">
        <v>39</v>
      </c>
      <c r="F35" s="45"/>
      <c r="G35" s="47"/>
      <c r="H35" s="47"/>
      <c r="I35" s="47"/>
      <c r="J35" s="47"/>
      <c r="K35" s="47"/>
      <c r="L35" s="47"/>
      <c r="M35" s="47"/>
      <c r="N35" s="47"/>
      <c r="O35" s="45"/>
      <c r="P35" s="90">
        <f t="shared" si="2"/>
        <v>3853</v>
      </c>
      <c r="Q35" s="95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5">
        <f t="shared" si="4"/>
        <v>0</v>
      </c>
      <c r="AA35" s="90">
        <f t="shared" si="5"/>
        <v>0</v>
      </c>
      <c r="AB35" s="47"/>
      <c r="AC35" s="47"/>
      <c r="AD35" s="47"/>
      <c r="AE35" s="47"/>
      <c r="AF35" s="47"/>
      <c r="AG35" s="47"/>
      <c r="AH35" s="47"/>
      <c r="AI35" s="97">
        <f t="shared" si="12"/>
        <v>1</v>
      </c>
      <c r="AJ35" s="33"/>
      <c r="AK35" s="18">
        <v>40786</v>
      </c>
      <c r="AL35" s="86">
        <f t="shared" si="6"/>
        <v>2</v>
      </c>
      <c r="AM35" s="47"/>
      <c r="AN35" s="47"/>
      <c r="AO35" s="47">
        <v>2</v>
      </c>
      <c r="AP35" s="47"/>
      <c r="AQ35" s="97">
        <f t="shared" si="13"/>
        <v>3</v>
      </c>
      <c r="AR35" s="18">
        <v>40786</v>
      </c>
      <c r="AS35" s="86">
        <f t="shared" si="7"/>
        <v>0</v>
      </c>
      <c r="AT35" s="47"/>
      <c r="AU35" s="47"/>
      <c r="AV35" s="97">
        <f t="shared" si="14"/>
        <v>0</v>
      </c>
      <c r="AW35" s="86">
        <f t="shared" si="19"/>
        <v>0</v>
      </c>
      <c r="AX35" s="47"/>
      <c r="AY35" s="47"/>
      <c r="AZ35" s="97">
        <f t="shared" si="15"/>
        <v>0</v>
      </c>
      <c r="BA35" s="102">
        <f t="shared" si="8"/>
        <v>0</v>
      </c>
      <c r="BB35" s="45"/>
      <c r="BC35" s="47"/>
      <c r="BD35" s="47"/>
      <c r="BE35" s="47"/>
      <c r="BF35" s="97">
        <f t="shared" si="16"/>
        <v>0</v>
      </c>
      <c r="BG35" s="102">
        <f t="shared" si="9"/>
        <v>0</v>
      </c>
      <c r="BH35" s="48"/>
      <c r="BI35" s="47"/>
      <c r="BJ35" s="97">
        <f t="shared" si="17"/>
        <v>0</v>
      </c>
      <c r="BK35" s="102">
        <f t="shared" si="10"/>
        <v>0</v>
      </c>
      <c r="BL35" s="47"/>
      <c r="BM35" s="47"/>
      <c r="BN35" s="94">
        <f t="shared" si="18"/>
        <v>0</v>
      </c>
      <c r="BO35" s="109"/>
    </row>
    <row r="36" spans="1:67" s="30" customFormat="1" x14ac:dyDescent="0.2">
      <c r="A36" s="28" t="s">
        <v>50</v>
      </c>
      <c r="B36" s="29"/>
      <c r="C36" s="29"/>
      <c r="D36" s="37">
        <f>SUM(D5:D34)</f>
        <v>3814</v>
      </c>
      <c r="E36" s="53">
        <f>SUM(E5:E35)</f>
        <v>64</v>
      </c>
      <c r="F36" s="37">
        <f>SUM(F5:F34)</f>
        <v>3712</v>
      </c>
      <c r="G36" s="37">
        <f t="shared" ref="G36:O36" si="20">SUM(G5:G35)</f>
        <v>18</v>
      </c>
      <c r="H36" s="37">
        <f t="shared" si="20"/>
        <v>18</v>
      </c>
      <c r="I36" s="37">
        <f t="shared" si="20"/>
        <v>18</v>
      </c>
      <c r="J36" s="37">
        <f t="shared" si="20"/>
        <v>18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5</v>
      </c>
      <c r="P36" s="37">
        <f>SUM(P35)</f>
        <v>3853</v>
      </c>
      <c r="Q36" s="37">
        <f>SUM(Q5:Q34)</f>
        <v>0</v>
      </c>
      <c r="R36" s="37">
        <f t="shared" ref="R36:Y36" si="21">SUM(R5:R35)</f>
        <v>0</v>
      </c>
      <c r="S36" s="37">
        <f>SUM(S5:S35)</f>
        <v>0</v>
      </c>
      <c r="T36" s="37">
        <f t="shared" si="21"/>
        <v>0</v>
      </c>
      <c r="U36" s="37">
        <f t="shared" si="21"/>
        <v>0</v>
      </c>
      <c r="V36" s="37">
        <f>SUM(V5:V35)</f>
        <v>0</v>
      </c>
      <c r="W36" s="37">
        <f t="shared" si="21"/>
        <v>0</v>
      </c>
      <c r="X36" s="37">
        <f t="shared" si="21"/>
        <v>0</v>
      </c>
      <c r="Y36" s="37">
        <f t="shared" si="21"/>
        <v>0</v>
      </c>
      <c r="Z36" s="37">
        <f>SUM(Z35)</f>
        <v>0</v>
      </c>
      <c r="AA36" s="37">
        <f>SUM(AA5:AA34)</f>
        <v>1</v>
      </c>
      <c r="AB36" s="37">
        <f t="shared" ref="AB36:AH36" si="22">SUM(AB5:AB35)</f>
        <v>0</v>
      </c>
      <c r="AC36" s="37">
        <f t="shared" si="22"/>
        <v>0</v>
      </c>
      <c r="AD36" s="37">
        <f t="shared" si="22"/>
        <v>1</v>
      </c>
      <c r="AE36" s="37">
        <f t="shared" si="22"/>
        <v>0</v>
      </c>
      <c r="AF36" s="37">
        <f t="shared" si="22"/>
        <v>0</v>
      </c>
      <c r="AG36" s="37">
        <f t="shared" si="22"/>
        <v>0</v>
      </c>
      <c r="AH36" s="37">
        <f t="shared" si="22"/>
        <v>0</v>
      </c>
      <c r="AI36" s="37">
        <f>SUM(AI35)</f>
        <v>1</v>
      </c>
      <c r="AJ36" s="37"/>
      <c r="AK36" s="29"/>
      <c r="AL36" s="37">
        <f>SUM(AL5:AL35)</f>
        <v>3</v>
      </c>
      <c r="AM36" s="37">
        <f>SUM(AM5:AM35)</f>
        <v>0</v>
      </c>
      <c r="AN36" s="37">
        <f>SUM(AN5:AN35)</f>
        <v>0</v>
      </c>
      <c r="AO36" s="37">
        <f>SUM(AO5:AO35)</f>
        <v>3</v>
      </c>
      <c r="AP36" s="37">
        <f>SUM(AP5:AP35)</f>
        <v>0</v>
      </c>
      <c r="AQ36" s="37">
        <f>SUM(AQ35)</f>
        <v>3</v>
      </c>
      <c r="AR36" s="29"/>
      <c r="AS36" s="37">
        <f>SUM(AS5:AS35)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SUM(AW5:AW35)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0</v>
      </c>
      <c r="BB36" s="37">
        <f>SUM(BB5:BB35)</f>
        <v>0</v>
      </c>
      <c r="BC36" s="37">
        <f>SUM(BC5:BC35)</f>
        <v>0</v>
      </c>
      <c r="BD36" s="37">
        <f>SUM(BD5:BD35)</f>
        <v>0</v>
      </c>
      <c r="BE36" s="37">
        <f>SUM(BE5:BE35)</f>
        <v>0</v>
      </c>
      <c r="BF36" s="37">
        <f>SUM(BF35)</f>
        <v>0</v>
      </c>
      <c r="BG36" s="37">
        <f>SUM(BG5:BG35)</f>
        <v>0</v>
      </c>
      <c r="BH36" s="37">
        <f>SUM(BH5:BH35)</f>
        <v>0</v>
      </c>
      <c r="BI36" s="37">
        <f>SUM(BI5:BI35)</f>
        <v>0</v>
      </c>
      <c r="BJ36" s="37">
        <f>SUM(BJ35)</f>
        <v>0</v>
      </c>
      <c r="BK36" s="37">
        <f>SUM(BK5:BK35)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6"/>
  <sheetViews>
    <sheetView zoomScale="75" zoomScaleNormal="100" workbookViewId="0">
      <selection activeCell="BH21" sqref="BH21"/>
    </sheetView>
  </sheetViews>
  <sheetFormatPr defaultRowHeight="12.75" x14ac:dyDescent="0.2"/>
  <cols>
    <col min="1" max="1" width="8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710937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.1406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60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63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7" x14ac:dyDescent="0.2">
      <c r="A5" s="18">
        <v>40787</v>
      </c>
      <c r="B5">
        <f t="shared" ref="B5:B34" si="0">SUM(D5+Q5+AA5+AL5+AS5+AW5+BA5+BG5+BK5)</f>
        <v>0</v>
      </c>
      <c r="C5">
        <f>SUM(B5)</f>
        <v>0</v>
      </c>
      <c r="D5" s="85">
        <f>SUM(E5:O5)</f>
        <v>0</v>
      </c>
      <c r="E5" s="44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40787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40787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SUM(AW5:AY5)</f>
        <v>0</v>
      </c>
      <c r="BA5" s="86">
        <f>SUM(BB5:BE5)</f>
        <v>0</v>
      </c>
      <c r="BB5" s="47"/>
      <c r="BC5" s="47"/>
      <c r="BD5" s="47"/>
      <c r="BE5" s="47"/>
      <c r="BF5" s="97">
        <f>SUM(BC5:BE5)</f>
        <v>0</v>
      </c>
      <c r="BG5" s="102">
        <f>SUM(BH5:BI5)</f>
        <v>0</v>
      </c>
      <c r="BH5" s="47"/>
      <c r="BI5" s="47"/>
      <c r="BJ5" s="97">
        <f>SUM(BH5:BI5)</f>
        <v>0</v>
      </c>
      <c r="BK5" s="102">
        <f>SUM(BL5:BM5)</f>
        <v>0</v>
      </c>
      <c r="BL5" s="47"/>
      <c r="BM5" s="47"/>
      <c r="BN5" s="93">
        <f>SUM(BL5:BM5)</f>
        <v>0</v>
      </c>
      <c r="BO5" s="104"/>
    </row>
    <row r="6" spans="1:67" ht="15" customHeight="1" x14ac:dyDescent="0.2">
      <c r="A6" s="18">
        <v>40788</v>
      </c>
      <c r="B6">
        <f t="shared" si="0"/>
        <v>5</v>
      </c>
      <c r="C6">
        <f>SUM(C5+B6)</f>
        <v>5</v>
      </c>
      <c r="D6" s="86">
        <f t="shared" ref="D6:D34" si="1">SUM(E6:O6)</f>
        <v>2</v>
      </c>
      <c r="E6" s="44">
        <v>2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4" si="2">SUM(P5+D6)</f>
        <v>2</v>
      </c>
      <c r="Q6" s="94">
        <f t="shared" ref="Q6:Q34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 t="shared" ref="Z6:Z34" si="4">SUM(Z5+Q6)</f>
        <v>0</v>
      </c>
      <c r="AA6" s="86">
        <f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40788</v>
      </c>
      <c r="AL6" s="86">
        <f t="shared" ref="AL6:AL34" si="5">SUM(AM6:AP6)</f>
        <v>0</v>
      </c>
      <c r="AM6" s="47"/>
      <c r="AN6" s="47"/>
      <c r="AO6" s="47"/>
      <c r="AP6" s="47"/>
      <c r="AQ6" s="97">
        <f>SUM(AQ5+AL6)</f>
        <v>0</v>
      </c>
      <c r="AR6" s="18">
        <v>40788</v>
      </c>
      <c r="AS6" s="86">
        <f t="shared" ref="AS6:AS34" si="6">SUM(AT6:AU6)</f>
        <v>0</v>
      </c>
      <c r="AT6" s="47"/>
      <c r="AU6" s="47"/>
      <c r="AV6" s="97">
        <f>SUM(AS6+AV5)</f>
        <v>0</v>
      </c>
      <c r="AW6" s="86">
        <f t="shared" ref="AW6:AW34" si="7">SUM(AX6:AY6)</f>
        <v>0</v>
      </c>
      <c r="AX6" s="47"/>
      <c r="AY6" s="47"/>
      <c r="AZ6" s="97">
        <f>SUM(AW6+AZ5)</f>
        <v>0</v>
      </c>
      <c r="BA6" s="86">
        <f t="shared" ref="BA6:BA34" si="8">SUM(BB6:BE6)</f>
        <v>3</v>
      </c>
      <c r="BB6" s="47"/>
      <c r="BC6" s="47">
        <v>3</v>
      </c>
      <c r="BD6" s="47"/>
      <c r="BE6" s="47"/>
      <c r="BF6" s="97">
        <f>SUM(BC6+BF5)</f>
        <v>3</v>
      </c>
      <c r="BG6" s="102">
        <f t="shared" ref="BG6:BG34" si="9">SUM(BH6:BI6)</f>
        <v>0</v>
      </c>
      <c r="BH6" s="47"/>
      <c r="BI6" s="47"/>
      <c r="BJ6" s="97">
        <f>SUM(BG6+BJ5)</f>
        <v>0</v>
      </c>
      <c r="BK6" s="102">
        <f t="shared" ref="BK6:BK34" si="10">SUM(BL6:BM6)</f>
        <v>0</v>
      </c>
      <c r="BL6" s="47"/>
      <c r="BM6" s="47"/>
      <c r="BN6" s="94">
        <f>SUM(BK6+BN5)</f>
        <v>0</v>
      </c>
      <c r="BO6" s="104" t="s">
        <v>98</v>
      </c>
    </row>
    <row r="7" spans="1:67" x14ac:dyDescent="0.2">
      <c r="A7" s="18">
        <v>40789</v>
      </c>
      <c r="B7">
        <f t="shared" si="0"/>
        <v>0</v>
      </c>
      <c r="C7">
        <f t="shared" ref="C7:C34" si="11">SUM(C6+B7)</f>
        <v>5</v>
      </c>
      <c r="D7" s="86">
        <f t="shared" si="1"/>
        <v>0</v>
      </c>
      <c r="E7" s="44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2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>SUM(Z6+Q7)</f>
        <v>0</v>
      </c>
      <c r="AA7" s="86">
        <f t="shared" ref="AA7:AA34" si="12">SUM(AB7:AH7)</f>
        <v>0</v>
      </c>
      <c r="AB7" s="47"/>
      <c r="AC7" s="47"/>
      <c r="AD7" s="47"/>
      <c r="AE7" s="47"/>
      <c r="AF7" s="47"/>
      <c r="AG7" s="47"/>
      <c r="AH7" s="47"/>
      <c r="AI7" s="97">
        <f t="shared" ref="AI7:AI34" si="13">SUM(AI6+AA7)</f>
        <v>0</v>
      </c>
      <c r="AJ7" s="35"/>
      <c r="AK7" s="18">
        <v>40789</v>
      </c>
      <c r="AL7" s="86">
        <f t="shared" si="5"/>
        <v>0</v>
      </c>
      <c r="AM7" s="47"/>
      <c r="AN7" s="47"/>
      <c r="AO7" s="47"/>
      <c r="AP7" s="47"/>
      <c r="AQ7" s="97">
        <f t="shared" ref="AQ7:AQ34" si="14">SUM(AQ6+AL7)</f>
        <v>0</v>
      </c>
      <c r="AR7" s="18">
        <v>40789</v>
      </c>
      <c r="AS7" s="86">
        <f t="shared" si="6"/>
        <v>0</v>
      </c>
      <c r="AT7" s="47"/>
      <c r="AU7" s="47"/>
      <c r="AV7" s="97">
        <f t="shared" ref="AV7:AV34" si="15">SUM(AS7+AV6)</f>
        <v>0</v>
      </c>
      <c r="AW7" s="86">
        <f t="shared" si="7"/>
        <v>0</v>
      </c>
      <c r="AX7" s="47"/>
      <c r="AY7" s="47"/>
      <c r="AZ7" s="97">
        <f t="shared" ref="AZ7:AZ34" si="16">SUM(AW7+AZ6)</f>
        <v>0</v>
      </c>
      <c r="BA7" s="86">
        <f t="shared" si="8"/>
        <v>0</v>
      </c>
      <c r="BB7" s="47"/>
      <c r="BC7" s="47"/>
      <c r="BD7" s="47"/>
      <c r="BE7" s="47"/>
      <c r="BF7" s="97">
        <f t="shared" ref="BF7:BF34" si="17">SUM(BC7+BF6)</f>
        <v>3</v>
      </c>
      <c r="BG7" s="102">
        <f t="shared" si="9"/>
        <v>0</v>
      </c>
      <c r="BH7" s="47"/>
      <c r="BI7" s="47"/>
      <c r="BJ7" s="97">
        <f>SUM(BG7+BJ6)</f>
        <v>0</v>
      </c>
      <c r="BK7" s="102">
        <f t="shared" si="10"/>
        <v>0</v>
      </c>
      <c r="BL7" s="47"/>
      <c r="BM7" s="47"/>
      <c r="BN7" s="94">
        <f t="shared" ref="BN7:BN34" si="18">SUM(BK7+BN6)</f>
        <v>0</v>
      </c>
      <c r="BO7" s="104"/>
    </row>
    <row r="8" spans="1:67" x14ac:dyDescent="0.2">
      <c r="A8" s="18">
        <v>40790</v>
      </c>
      <c r="B8">
        <f t="shared" si="0"/>
        <v>0</v>
      </c>
      <c r="C8">
        <f t="shared" si="11"/>
        <v>5</v>
      </c>
      <c r="D8" s="86">
        <f t="shared" si="1"/>
        <v>0</v>
      </c>
      <c r="E8" s="44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2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0</v>
      </c>
      <c r="AA8" s="86">
        <f t="shared" si="12"/>
        <v>0</v>
      </c>
      <c r="AB8" s="47"/>
      <c r="AC8" s="47"/>
      <c r="AD8" s="47"/>
      <c r="AE8" s="47"/>
      <c r="AF8" s="47"/>
      <c r="AG8" s="47"/>
      <c r="AH8" s="47"/>
      <c r="AI8" s="97">
        <f t="shared" si="13"/>
        <v>0</v>
      </c>
      <c r="AJ8" s="35"/>
      <c r="AK8" s="18">
        <v>40790</v>
      </c>
      <c r="AL8" s="86">
        <f t="shared" si="5"/>
        <v>0</v>
      </c>
      <c r="AM8" s="47"/>
      <c r="AN8" s="47"/>
      <c r="AO8" s="47"/>
      <c r="AP8" s="47"/>
      <c r="AQ8" s="97">
        <f t="shared" si="14"/>
        <v>0</v>
      </c>
      <c r="AR8" s="18">
        <v>40790</v>
      </c>
      <c r="AS8" s="86">
        <f t="shared" si="6"/>
        <v>0</v>
      </c>
      <c r="AT8" s="47"/>
      <c r="AU8" s="47"/>
      <c r="AV8" s="97">
        <f t="shared" si="15"/>
        <v>0</v>
      </c>
      <c r="AW8" s="86">
        <f t="shared" si="7"/>
        <v>0</v>
      </c>
      <c r="AX8" s="47"/>
      <c r="AY8" s="47"/>
      <c r="AZ8" s="97">
        <f t="shared" si="16"/>
        <v>0</v>
      </c>
      <c r="BA8" s="86">
        <f t="shared" si="8"/>
        <v>0</v>
      </c>
      <c r="BB8" s="47"/>
      <c r="BC8" s="47"/>
      <c r="BD8" s="47"/>
      <c r="BE8" s="47"/>
      <c r="BF8" s="97">
        <f t="shared" si="17"/>
        <v>3</v>
      </c>
      <c r="BG8" s="102">
        <f t="shared" si="9"/>
        <v>0</v>
      </c>
      <c r="BH8" s="47"/>
      <c r="BI8" s="47"/>
      <c r="BJ8" s="97">
        <f t="shared" ref="BJ8:BJ34" si="19">SUM(BG8+BJ7)</f>
        <v>0</v>
      </c>
      <c r="BK8" s="102">
        <f t="shared" si="10"/>
        <v>0</v>
      </c>
      <c r="BL8" s="47"/>
      <c r="BM8" s="47"/>
      <c r="BN8" s="94">
        <f>SUM(BK8+BN7)</f>
        <v>0</v>
      </c>
      <c r="BO8" s="104"/>
    </row>
    <row r="9" spans="1:67" x14ac:dyDescent="0.2">
      <c r="A9" s="18">
        <v>40791</v>
      </c>
      <c r="B9">
        <f t="shared" si="0"/>
        <v>0</v>
      </c>
      <c r="C9">
        <f t="shared" si="11"/>
        <v>5</v>
      </c>
      <c r="D9" s="86">
        <f t="shared" si="1"/>
        <v>0</v>
      </c>
      <c r="E9" s="44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2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0</v>
      </c>
      <c r="AA9" s="86">
        <f t="shared" si="12"/>
        <v>0</v>
      </c>
      <c r="AB9" s="47"/>
      <c r="AC9" s="47"/>
      <c r="AD9" s="47"/>
      <c r="AE9" s="47"/>
      <c r="AF9" s="47"/>
      <c r="AG9" s="47"/>
      <c r="AH9" s="47"/>
      <c r="AI9" s="97">
        <f t="shared" si="13"/>
        <v>0</v>
      </c>
      <c r="AJ9" s="35"/>
      <c r="AK9" s="18">
        <v>40791</v>
      </c>
      <c r="AL9" s="86">
        <f t="shared" si="5"/>
        <v>0</v>
      </c>
      <c r="AM9" s="47"/>
      <c r="AN9" s="47"/>
      <c r="AO9" s="47"/>
      <c r="AP9" s="47"/>
      <c r="AQ9" s="97">
        <f t="shared" si="14"/>
        <v>0</v>
      </c>
      <c r="AR9" s="18">
        <v>40791</v>
      </c>
      <c r="AS9" s="86">
        <f t="shared" si="6"/>
        <v>0</v>
      </c>
      <c r="AT9" s="47"/>
      <c r="AU9" s="47"/>
      <c r="AV9" s="97">
        <f t="shared" si="15"/>
        <v>0</v>
      </c>
      <c r="AW9" s="86">
        <f t="shared" si="7"/>
        <v>0</v>
      </c>
      <c r="AX9" s="47"/>
      <c r="AY9" s="47"/>
      <c r="AZ9" s="97">
        <f t="shared" si="16"/>
        <v>0</v>
      </c>
      <c r="BA9" s="86">
        <f t="shared" si="8"/>
        <v>0</v>
      </c>
      <c r="BB9" s="47"/>
      <c r="BC9" s="47"/>
      <c r="BD9" s="47"/>
      <c r="BE9" s="47"/>
      <c r="BF9" s="97">
        <f t="shared" si="17"/>
        <v>3</v>
      </c>
      <c r="BG9" s="102">
        <f>SUM(BH9:BI9)</f>
        <v>0</v>
      </c>
      <c r="BH9" s="47"/>
      <c r="BI9" s="47"/>
      <c r="BJ9" s="97">
        <f t="shared" si="19"/>
        <v>0</v>
      </c>
      <c r="BK9" s="102">
        <f t="shared" si="10"/>
        <v>0</v>
      </c>
      <c r="BL9" s="47"/>
      <c r="BM9" s="47"/>
      <c r="BN9" s="94">
        <f t="shared" si="18"/>
        <v>0</v>
      </c>
      <c r="BO9" s="104"/>
    </row>
    <row r="10" spans="1:67" x14ac:dyDescent="0.2">
      <c r="A10" s="18">
        <v>40792</v>
      </c>
      <c r="B10">
        <f t="shared" si="0"/>
        <v>50</v>
      </c>
      <c r="C10">
        <f t="shared" si="11"/>
        <v>55</v>
      </c>
      <c r="D10" s="86">
        <f t="shared" si="1"/>
        <v>43</v>
      </c>
      <c r="E10" s="44">
        <v>43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45</v>
      </c>
      <c r="Q10" s="94">
        <f t="shared" si="3"/>
        <v>6</v>
      </c>
      <c r="R10" s="47">
        <v>6</v>
      </c>
      <c r="S10" s="47"/>
      <c r="T10" s="47"/>
      <c r="U10" s="47"/>
      <c r="V10" s="47"/>
      <c r="W10" s="47"/>
      <c r="X10" s="47"/>
      <c r="Y10" s="47"/>
      <c r="Z10" s="97">
        <f t="shared" si="4"/>
        <v>6</v>
      </c>
      <c r="AA10" s="86">
        <f t="shared" si="12"/>
        <v>1</v>
      </c>
      <c r="AB10" s="47"/>
      <c r="AC10" s="47"/>
      <c r="AD10" s="47"/>
      <c r="AE10" s="47">
        <v>1</v>
      </c>
      <c r="AF10" s="47"/>
      <c r="AG10" s="47"/>
      <c r="AH10" s="47"/>
      <c r="AI10" s="97">
        <f t="shared" si="13"/>
        <v>1</v>
      </c>
      <c r="AJ10" s="35"/>
      <c r="AK10" s="18">
        <v>40792</v>
      </c>
      <c r="AL10" s="86">
        <f t="shared" si="5"/>
        <v>0</v>
      </c>
      <c r="AM10" s="47"/>
      <c r="AN10" s="47"/>
      <c r="AO10" s="47"/>
      <c r="AP10" s="47"/>
      <c r="AQ10" s="97">
        <f t="shared" si="14"/>
        <v>0</v>
      </c>
      <c r="AR10" s="18">
        <v>40792</v>
      </c>
      <c r="AS10" s="86">
        <f t="shared" si="6"/>
        <v>0</v>
      </c>
      <c r="AT10" s="47"/>
      <c r="AU10" s="47"/>
      <c r="AV10" s="97">
        <f t="shared" si="15"/>
        <v>0</v>
      </c>
      <c r="AW10" s="86">
        <f t="shared" si="7"/>
        <v>0</v>
      </c>
      <c r="AX10" s="47"/>
      <c r="AY10" s="47"/>
      <c r="AZ10" s="97">
        <f t="shared" si="16"/>
        <v>0</v>
      </c>
      <c r="BA10" s="86">
        <f t="shared" si="8"/>
        <v>0</v>
      </c>
      <c r="BB10" s="47"/>
      <c r="BC10" s="47"/>
      <c r="BD10" s="47"/>
      <c r="BE10" s="47"/>
      <c r="BF10" s="97">
        <f t="shared" si="17"/>
        <v>3</v>
      </c>
      <c r="BG10" s="102">
        <f t="shared" si="9"/>
        <v>0</v>
      </c>
      <c r="BH10" s="47"/>
      <c r="BI10" s="47"/>
      <c r="BJ10" s="97">
        <f t="shared" si="19"/>
        <v>0</v>
      </c>
      <c r="BK10" s="102">
        <f t="shared" si="10"/>
        <v>0</v>
      </c>
      <c r="BL10" s="47"/>
      <c r="BM10" s="47"/>
      <c r="BN10" s="94">
        <f t="shared" si="18"/>
        <v>0</v>
      </c>
      <c r="BO10" s="104" t="s">
        <v>99</v>
      </c>
    </row>
    <row r="11" spans="1:67" x14ac:dyDescent="0.2">
      <c r="A11" s="18">
        <v>40793</v>
      </c>
      <c r="B11">
        <f t="shared" si="0"/>
        <v>0</v>
      </c>
      <c r="C11">
        <f t="shared" si="11"/>
        <v>55</v>
      </c>
      <c r="D11" s="86">
        <f t="shared" si="1"/>
        <v>0</v>
      </c>
      <c r="E11" s="4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45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6</v>
      </c>
      <c r="AA11" s="86">
        <f t="shared" si="12"/>
        <v>0</v>
      </c>
      <c r="AB11" s="47"/>
      <c r="AC11" s="47"/>
      <c r="AD11" s="47"/>
      <c r="AE11" s="47"/>
      <c r="AF11" s="47"/>
      <c r="AG11" s="47"/>
      <c r="AH11" s="47"/>
      <c r="AI11" s="97">
        <f t="shared" si="13"/>
        <v>1</v>
      </c>
      <c r="AJ11" s="35"/>
      <c r="AK11" s="18">
        <v>40793</v>
      </c>
      <c r="AL11" s="86">
        <f t="shared" si="5"/>
        <v>0</v>
      </c>
      <c r="AM11" s="47"/>
      <c r="AN11" s="47"/>
      <c r="AO11" s="47"/>
      <c r="AP11" s="47"/>
      <c r="AQ11" s="97">
        <f t="shared" si="14"/>
        <v>0</v>
      </c>
      <c r="AR11" s="18">
        <v>40793</v>
      </c>
      <c r="AS11" s="86">
        <f t="shared" si="6"/>
        <v>0</v>
      </c>
      <c r="AT11" s="47"/>
      <c r="AU11" s="47"/>
      <c r="AV11" s="97">
        <f t="shared" si="15"/>
        <v>0</v>
      </c>
      <c r="AW11" s="86">
        <f t="shared" si="7"/>
        <v>0</v>
      </c>
      <c r="AX11" s="47"/>
      <c r="AY11" s="47"/>
      <c r="AZ11" s="97">
        <f t="shared" si="16"/>
        <v>0</v>
      </c>
      <c r="BA11" s="86">
        <f t="shared" si="8"/>
        <v>0</v>
      </c>
      <c r="BB11" s="47"/>
      <c r="BC11" s="47"/>
      <c r="BD11" s="47"/>
      <c r="BE11" s="47"/>
      <c r="BF11" s="97">
        <f t="shared" si="17"/>
        <v>3</v>
      </c>
      <c r="BG11" s="102">
        <f t="shared" si="9"/>
        <v>0</v>
      </c>
      <c r="BH11" s="47"/>
      <c r="BI11" s="47"/>
      <c r="BJ11" s="97">
        <f t="shared" si="19"/>
        <v>0</v>
      </c>
      <c r="BK11" s="102">
        <f t="shared" si="10"/>
        <v>0</v>
      </c>
      <c r="BL11" s="47"/>
      <c r="BM11" s="47"/>
      <c r="BN11" s="94">
        <f t="shared" si="18"/>
        <v>0</v>
      </c>
      <c r="BO11" s="104"/>
    </row>
    <row r="12" spans="1:67" x14ac:dyDescent="0.2">
      <c r="A12" s="18">
        <v>40794</v>
      </c>
      <c r="B12">
        <f t="shared" si="0"/>
        <v>0</v>
      </c>
      <c r="C12">
        <f t="shared" si="11"/>
        <v>55</v>
      </c>
      <c r="D12" s="86">
        <f t="shared" si="1"/>
        <v>0</v>
      </c>
      <c r="E12" s="4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45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6</v>
      </c>
      <c r="AA12" s="86">
        <f t="shared" si="12"/>
        <v>0</v>
      </c>
      <c r="AB12" s="47"/>
      <c r="AC12" s="47"/>
      <c r="AD12" s="47"/>
      <c r="AE12" s="47"/>
      <c r="AF12" s="47"/>
      <c r="AG12" s="47"/>
      <c r="AH12" s="47"/>
      <c r="AI12" s="97">
        <f t="shared" si="13"/>
        <v>1</v>
      </c>
      <c r="AJ12" s="35"/>
      <c r="AK12" s="18">
        <v>40794</v>
      </c>
      <c r="AL12" s="86">
        <f t="shared" si="5"/>
        <v>0</v>
      </c>
      <c r="AM12" s="47"/>
      <c r="AN12" s="47"/>
      <c r="AO12" s="47"/>
      <c r="AP12" s="47"/>
      <c r="AQ12" s="97">
        <f t="shared" si="14"/>
        <v>0</v>
      </c>
      <c r="AR12" s="18">
        <v>40794</v>
      </c>
      <c r="AS12" s="86">
        <f t="shared" si="6"/>
        <v>0</v>
      </c>
      <c r="AT12" s="47"/>
      <c r="AU12" s="47"/>
      <c r="AV12" s="97">
        <f t="shared" si="15"/>
        <v>0</v>
      </c>
      <c r="AW12" s="86">
        <f t="shared" si="7"/>
        <v>0</v>
      </c>
      <c r="AX12" s="47"/>
      <c r="AY12" s="47"/>
      <c r="AZ12" s="97">
        <f t="shared" si="16"/>
        <v>0</v>
      </c>
      <c r="BA12" s="86">
        <f t="shared" si="8"/>
        <v>0</v>
      </c>
      <c r="BB12" s="47"/>
      <c r="BC12" s="47"/>
      <c r="BD12" s="47"/>
      <c r="BE12" s="47"/>
      <c r="BF12" s="97">
        <f t="shared" si="17"/>
        <v>3</v>
      </c>
      <c r="BG12" s="102">
        <f t="shared" si="9"/>
        <v>0</v>
      </c>
      <c r="BH12" s="47"/>
      <c r="BI12" s="47"/>
      <c r="BJ12" s="97">
        <f t="shared" si="19"/>
        <v>0</v>
      </c>
      <c r="BK12" s="102">
        <f t="shared" si="10"/>
        <v>0</v>
      </c>
      <c r="BL12" s="47"/>
      <c r="BM12" s="47"/>
      <c r="BN12" s="94">
        <f t="shared" si="18"/>
        <v>0</v>
      </c>
      <c r="BO12" s="104"/>
    </row>
    <row r="13" spans="1:67" x14ac:dyDescent="0.2">
      <c r="A13" s="18">
        <v>40795</v>
      </c>
      <c r="B13">
        <f t="shared" si="0"/>
        <v>47</v>
      </c>
      <c r="C13">
        <f t="shared" si="11"/>
        <v>102</v>
      </c>
      <c r="D13" s="86">
        <f t="shared" si="1"/>
        <v>45</v>
      </c>
      <c r="E13" s="44">
        <v>45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90</v>
      </c>
      <c r="Q13" s="94">
        <f t="shared" si="3"/>
        <v>2</v>
      </c>
      <c r="R13" s="47">
        <v>1</v>
      </c>
      <c r="S13" s="47"/>
      <c r="T13" s="47"/>
      <c r="U13" s="47"/>
      <c r="V13" s="47"/>
      <c r="W13" s="47">
        <v>1</v>
      </c>
      <c r="X13" s="47"/>
      <c r="Y13" s="47"/>
      <c r="Z13" s="97">
        <f t="shared" si="4"/>
        <v>8</v>
      </c>
      <c r="AA13" s="86">
        <f t="shared" si="12"/>
        <v>0</v>
      </c>
      <c r="AB13" s="47"/>
      <c r="AC13" s="47"/>
      <c r="AD13" s="47"/>
      <c r="AE13" s="47"/>
      <c r="AF13" s="47"/>
      <c r="AG13" s="47"/>
      <c r="AH13" s="47"/>
      <c r="AI13" s="97">
        <f t="shared" si="13"/>
        <v>1</v>
      </c>
      <c r="AJ13" s="35"/>
      <c r="AK13" s="18">
        <v>40795</v>
      </c>
      <c r="AL13" s="86">
        <f t="shared" si="5"/>
        <v>0</v>
      </c>
      <c r="AM13" s="47"/>
      <c r="AN13" s="47"/>
      <c r="AO13" s="47"/>
      <c r="AP13" s="47"/>
      <c r="AQ13" s="97">
        <f t="shared" si="14"/>
        <v>0</v>
      </c>
      <c r="AR13" s="18">
        <v>40795</v>
      </c>
      <c r="AS13" s="86">
        <f t="shared" si="6"/>
        <v>0</v>
      </c>
      <c r="AT13" s="47"/>
      <c r="AU13" s="47"/>
      <c r="AV13" s="97">
        <f t="shared" si="15"/>
        <v>0</v>
      </c>
      <c r="AW13" s="86">
        <f t="shared" si="7"/>
        <v>0</v>
      </c>
      <c r="AX13" s="47"/>
      <c r="AY13" s="47"/>
      <c r="AZ13" s="97">
        <f t="shared" si="16"/>
        <v>0</v>
      </c>
      <c r="BA13" s="86">
        <f t="shared" si="8"/>
        <v>0</v>
      </c>
      <c r="BB13" s="47"/>
      <c r="BC13" s="47"/>
      <c r="BD13" s="47"/>
      <c r="BE13" s="47"/>
      <c r="BF13" s="97">
        <f t="shared" si="17"/>
        <v>3</v>
      </c>
      <c r="BG13" s="102">
        <f t="shared" si="9"/>
        <v>0</v>
      </c>
      <c r="BH13" s="47"/>
      <c r="BI13" s="47"/>
      <c r="BJ13" s="97">
        <f t="shared" si="19"/>
        <v>0</v>
      </c>
      <c r="BK13" s="102">
        <f t="shared" si="10"/>
        <v>0</v>
      </c>
      <c r="BL13" s="47"/>
      <c r="BM13" s="47"/>
      <c r="BN13" s="94">
        <f t="shared" si="18"/>
        <v>0</v>
      </c>
      <c r="BO13" s="104" t="s">
        <v>100</v>
      </c>
    </row>
    <row r="14" spans="1:67" x14ac:dyDescent="0.2">
      <c r="A14" s="18">
        <v>40796</v>
      </c>
      <c r="B14">
        <f t="shared" si="0"/>
        <v>0</v>
      </c>
      <c r="C14">
        <f t="shared" si="11"/>
        <v>102</v>
      </c>
      <c r="D14" s="86">
        <f t="shared" si="1"/>
        <v>0</v>
      </c>
      <c r="E14" s="4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90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8</v>
      </c>
      <c r="AA14" s="86">
        <f t="shared" si="12"/>
        <v>0</v>
      </c>
      <c r="AB14" s="47"/>
      <c r="AC14" s="47"/>
      <c r="AD14" s="47"/>
      <c r="AE14" s="47"/>
      <c r="AF14" s="47"/>
      <c r="AG14" s="47"/>
      <c r="AH14" s="47"/>
      <c r="AI14" s="97">
        <f t="shared" si="13"/>
        <v>1</v>
      </c>
      <c r="AJ14" s="35"/>
      <c r="AK14" s="18">
        <v>40796</v>
      </c>
      <c r="AL14" s="86">
        <f t="shared" si="5"/>
        <v>0</v>
      </c>
      <c r="AM14" s="47"/>
      <c r="AN14" s="47"/>
      <c r="AO14" s="47"/>
      <c r="AP14" s="47"/>
      <c r="AQ14" s="97">
        <f t="shared" si="14"/>
        <v>0</v>
      </c>
      <c r="AR14" s="18">
        <v>40796</v>
      </c>
      <c r="AS14" s="86">
        <f t="shared" si="6"/>
        <v>0</v>
      </c>
      <c r="AT14" s="47"/>
      <c r="AU14" s="47"/>
      <c r="AV14" s="97">
        <f t="shared" si="15"/>
        <v>0</v>
      </c>
      <c r="AW14" s="86">
        <f t="shared" si="7"/>
        <v>0</v>
      </c>
      <c r="AX14" s="47"/>
      <c r="AY14" s="47"/>
      <c r="AZ14" s="97">
        <f t="shared" si="16"/>
        <v>0</v>
      </c>
      <c r="BA14" s="86">
        <f t="shared" si="8"/>
        <v>0</v>
      </c>
      <c r="BB14" s="47"/>
      <c r="BC14" s="47"/>
      <c r="BD14" s="47"/>
      <c r="BE14" s="47"/>
      <c r="BF14" s="97">
        <f t="shared" si="17"/>
        <v>3</v>
      </c>
      <c r="BG14" s="102">
        <f t="shared" si="9"/>
        <v>0</v>
      </c>
      <c r="BH14" s="47"/>
      <c r="BI14" s="47"/>
      <c r="BJ14" s="97">
        <f t="shared" si="19"/>
        <v>0</v>
      </c>
      <c r="BK14" s="102">
        <f t="shared" si="10"/>
        <v>0</v>
      </c>
      <c r="BL14" s="47"/>
      <c r="BM14" s="47"/>
      <c r="BN14" s="94">
        <f t="shared" si="18"/>
        <v>0</v>
      </c>
      <c r="BO14" s="74"/>
    </row>
    <row r="15" spans="1:67" x14ac:dyDescent="0.2">
      <c r="A15" s="18">
        <v>40797</v>
      </c>
      <c r="B15">
        <f t="shared" si="0"/>
        <v>0</v>
      </c>
      <c r="C15">
        <f t="shared" si="11"/>
        <v>102</v>
      </c>
      <c r="D15" s="86">
        <f t="shared" si="1"/>
        <v>0</v>
      </c>
      <c r="E15" s="44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90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8</v>
      </c>
      <c r="AA15" s="86">
        <f t="shared" si="12"/>
        <v>0</v>
      </c>
      <c r="AB15" s="47"/>
      <c r="AC15" s="47"/>
      <c r="AD15" s="47"/>
      <c r="AE15" s="47"/>
      <c r="AF15" s="47"/>
      <c r="AG15" s="47"/>
      <c r="AH15" s="47"/>
      <c r="AI15" s="97">
        <f t="shared" si="13"/>
        <v>1</v>
      </c>
      <c r="AJ15" s="35"/>
      <c r="AK15" s="18">
        <v>40797</v>
      </c>
      <c r="AL15" s="86">
        <f t="shared" si="5"/>
        <v>0</v>
      </c>
      <c r="AM15" s="47"/>
      <c r="AN15" s="47"/>
      <c r="AO15" s="47"/>
      <c r="AP15" s="47"/>
      <c r="AQ15" s="97">
        <f t="shared" si="14"/>
        <v>0</v>
      </c>
      <c r="AR15" s="18">
        <v>40797</v>
      </c>
      <c r="AS15" s="86">
        <f t="shared" si="6"/>
        <v>0</v>
      </c>
      <c r="AT15" s="47"/>
      <c r="AU15" s="47"/>
      <c r="AV15" s="97">
        <f t="shared" si="15"/>
        <v>0</v>
      </c>
      <c r="AW15" s="86">
        <f t="shared" si="7"/>
        <v>0</v>
      </c>
      <c r="AX15" s="47"/>
      <c r="AY15" s="47"/>
      <c r="AZ15" s="97">
        <f t="shared" si="16"/>
        <v>0</v>
      </c>
      <c r="BA15" s="86">
        <f t="shared" si="8"/>
        <v>0</v>
      </c>
      <c r="BB15" s="47"/>
      <c r="BC15" s="47"/>
      <c r="BD15" s="47"/>
      <c r="BE15" s="47"/>
      <c r="BF15" s="97">
        <f t="shared" si="17"/>
        <v>3</v>
      </c>
      <c r="BG15" s="102">
        <f t="shared" si="9"/>
        <v>0</v>
      </c>
      <c r="BH15" s="47"/>
      <c r="BI15" s="47"/>
      <c r="BJ15" s="97">
        <f t="shared" si="19"/>
        <v>0</v>
      </c>
      <c r="BK15" s="102">
        <f t="shared" si="10"/>
        <v>0</v>
      </c>
      <c r="BL15" s="47"/>
      <c r="BM15" s="47"/>
      <c r="BN15" s="94">
        <f t="shared" si="18"/>
        <v>0</v>
      </c>
      <c r="BO15" s="74"/>
    </row>
    <row r="16" spans="1:67" x14ac:dyDescent="0.2">
      <c r="A16" s="18">
        <v>40798</v>
      </c>
      <c r="B16">
        <f t="shared" si="0"/>
        <v>40</v>
      </c>
      <c r="C16">
        <f t="shared" si="11"/>
        <v>142</v>
      </c>
      <c r="D16" s="86">
        <f t="shared" si="1"/>
        <v>28</v>
      </c>
      <c r="E16" s="44">
        <v>28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118</v>
      </c>
      <c r="Q16" s="94">
        <f t="shared" si="3"/>
        <v>12</v>
      </c>
      <c r="R16" s="47">
        <v>10</v>
      </c>
      <c r="S16" s="47"/>
      <c r="T16" s="47">
        <v>1</v>
      </c>
      <c r="U16" s="47"/>
      <c r="V16" s="47"/>
      <c r="W16" s="47"/>
      <c r="X16" s="47"/>
      <c r="Y16" s="47">
        <v>1</v>
      </c>
      <c r="Z16" s="97">
        <f t="shared" si="4"/>
        <v>20</v>
      </c>
      <c r="AA16" s="86">
        <f t="shared" si="12"/>
        <v>0</v>
      </c>
      <c r="AB16" s="47"/>
      <c r="AC16" s="47"/>
      <c r="AD16" s="47"/>
      <c r="AE16" s="47"/>
      <c r="AF16" s="47"/>
      <c r="AG16" s="47"/>
      <c r="AH16" s="47"/>
      <c r="AI16" s="97">
        <f t="shared" si="13"/>
        <v>1</v>
      </c>
      <c r="AJ16" s="35"/>
      <c r="AK16" s="18">
        <v>40798</v>
      </c>
      <c r="AL16" s="86">
        <f t="shared" si="5"/>
        <v>0</v>
      </c>
      <c r="AM16" s="47"/>
      <c r="AN16" s="47"/>
      <c r="AO16" s="47"/>
      <c r="AP16" s="47"/>
      <c r="AQ16" s="97">
        <f t="shared" si="14"/>
        <v>0</v>
      </c>
      <c r="AR16" s="18">
        <v>40798</v>
      </c>
      <c r="AS16" s="86">
        <f t="shared" si="6"/>
        <v>0</v>
      </c>
      <c r="AT16" s="47"/>
      <c r="AU16" s="47"/>
      <c r="AV16" s="97">
        <f t="shared" si="15"/>
        <v>0</v>
      </c>
      <c r="AW16" s="86">
        <f t="shared" si="7"/>
        <v>0</v>
      </c>
      <c r="AX16" s="47"/>
      <c r="AY16" s="47"/>
      <c r="AZ16" s="97">
        <f t="shared" si="16"/>
        <v>0</v>
      </c>
      <c r="BA16" s="86">
        <f t="shared" si="8"/>
        <v>0</v>
      </c>
      <c r="BB16" s="47"/>
      <c r="BC16" s="47"/>
      <c r="BD16" s="47"/>
      <c r="BE16" s="47"/>
      <c r="BF16" s="97">
        <f t="shared" si="17"/>
        <v>3</v>
      </c>
      <c r="BG16" s="102">
        <f t="shared" si="9"/>
        <v>0</v>
      </c>
      <c r="BH16" s="47"/>
      <c r="BI16" s="47"/>
      <c r="BJ16" s="97">
        <f t="shared" si="19"/>
        <v>0</v>
      </c>
      <c r="BK16" s="102">
        <f t="shared" si="10"/>
        <v>0</v>
      </c>
      <c r="BL16" s="47"/>
      <c r="BM16" s="47"/>
      <c r="BN16" s="94">
        <f t="shared" si="18"/>
        <v>0</v>
      </c>
      <c r="BO16" s="74" t="s">
        <v>104</v>
      </c>
    </row>
    <row r="17" spans="1:67" x14ac:dyDescent="0.2">
      <c r="A17" s="18">
        <v>40799</v>
      </c>
      <c r="B17">
        <f t="shared" si="0"/>
        <v>0</v>
      </c>
      <c r="C17">
        <f t="shared" si="11"/>
        <v>142</v>
      </c>
      <c r="D17" s="86">
        <f t="shared" si="1"/>
        <v>0</v>
      </c>
      <c r="E17" s="4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118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20</v>
      </c>
      <c r="AA17" s="86">
        <f t="shared" si="12"/>
        <v>0</v>
      </c>
      <c r="AB17" s="47"/>
      <c r="AC17" s="47"/>
      <c r="AD17" s="47"/>
      <c r="AE17" s="47"/>
      <c r="AF17" s="47"/>
      <c r="AG17" s="47"/>
      <c r="AH17" s="47"/>
      <c r="AI17" s="97">
        <f t="shared" si="13"/>
        <v>1</v>
      </c>
      <c r="AJ17" s="35"/>
      <c r="AK17" s="18">
        <v>40799</v>
      </c>
      <c r="AL17" s="86">
        <f t="shared" si="5"/>
        <v>0</v>
      </c>
      <c r="AM17" s="47"/>
      <c r="AN17" s="47"/>
      <c r="AO17" s="47"/>
      <c r="AP17" s="47"/>
      <c r="AQ17" s="97">
        <f t="shared" si="14"/>
        <v>0</v>
      </c>
      <c r="AR17" s="18">
        <v>40799</v>
      </c>
      <c r="AS17" s="86">
        <f t="shared" si="6"/>
        <v>0</v>
      </c>
      <c r="AT17" s="47"/>
      <c r="AU17" s="47"/>
      <c r="AV17" s="97">
        <f t="shared" si="15"/>
        <v>0</v>
      </c>
      <c r="AW17" s="86">
        <f t="shared" si="7"/>
        <v>0</v>
      </c>
      <c r="AX17" s="47"/>
      <c r="AY17" s="47"/>
      <c r="AZ17" s="97">
        <f t="shared" si="16"/>
        <v>0</v>
      </c>
      <c r="BA17" s="86">
        <f t="shared" si="8"/>
        <v>0</v>
      </c>
      <c r="BB17" s="47"/>
      <c r="BC17" s="47"/>
      <c r="BD17" s="47"/>
      <c r="BE17" s="47"/>
      <c r="BF17" s="97">
        <f t="shared" si="17"/>
        <v>3</v>
      </c>
      <c r="BG17" s="102">
        <f t="shared" si="9"/>
        <v>0</v>
      </c>
      <c r="BH17" s="47"/>
      <c r="BI17" s="47"/>
      <c r="BJ17" s="97">
        <f t="shared" si="19"/>
        <v>0</v>
      </c>
      <c r="BK17" s="102">
        <f t="shared" si="10"/>
        <v>0</v>
      </c>
      <c r="BL17" s="47"/>
      <c r="BM17" s="47"/>
      <c r="BN17" s="94">
        <f t="shared" si="18"/>
        <v>0</v>
      </c>
      <c r="BO17" s="74"/>
    </row>
    <row r="18" spans="1:67" x14ac:dyDescent="0.2">
      <c r="A18" s="18">
        <v>40800</v>
      </c>
      <c r="B18">
        <f t="shared" si="0"/>
        <v>58</v>
      </c>
      <c r="C18">
        <f t="shared" si="11"/>
        <v>200</v>
      </c>
      <c r="D18" s="86">
        <f t="shared" si="1"/>
        <v>55</v>
      </c>
      <c r="E18" s="44">
        <v>55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173</v>
      </c>
      <c r="Q18" s="94">
        <f t="shared" si="3"/>
        <v>2</v>
      </c>
      <c r="R18" s="47"/>
      <c r="S18" s="47"/>
      <c r="T18" s="47">
        <v>1</v>
      </c>
      <c r="U18" s="47"/>
      <c r="V18" s="47"/>
      <c r="W18" s="47">
        <v>1</v>
      </c>
      <c r="X18" s="47"/>
      <c r="Y18" s="47"/>
      <c r="Z18" s="97">
        <f t="shared" si="4"/>
        <v>22</v>
      </c>
      <c r="AA18" s="86">
        <f t="shared" si="12"/>
        <v>1</v>
      </c>
      <c r="AB18" s="47"/>
      <c r="AC18" s="47"/>
      <c r="AD18" s="47"/>
      <c r="AE18" s="47">
        <v>1</v>
      </c>
      <c r="AF18" s="47"/>
      <c r="AG18" s="47"/>
      <c r="AH18" s="47"/>
      <c r="AI18" s="97">
        <f t="shared" si="13"/>
        <v>2</v>
      </c>
      <c r="AJ18" s="35"/>
      <c r="AK18" s="18">
        <v>40800</v>
      </c>
      <c r="AL18" s="86">
        <f t="shared" si="5"/>
        <v>0</v>
      </c>
      <c r="AM18" s="47"/>
      <c r="AN18" s="47"/>
      <c r="AO18" s="47"/>
      <c r="AP18" s="47"/>
      <c r="AQ18" s="97">
        <f t="shared" si="14"/>
        <v>0</v>
      </c>
      <c r="AR18" s="18">
        <v>40800</v>
      </c>
      <c r="AS18" s="86">
        <f t="shared" si="6"/>
        <v>0</v>
      </c>
      <c r="AT18" s="47"/>
      <c r="AU18" s="47"/>
      <c r="AV18" s="97">
        <f t="shared" si="15"/>
        <v>0</v>
      </c>
      <c r="AW18" s="86">
        <f t="shared" si="7"/>
        <v>0</v>
      </c>
      <c r="AX18" s="47"/>
      <c r="AY18" s="47"/>
      <c r="AZ18" s="97">
        <f t="shared" si="16"/>
        <v>0</v>
      </c>
      <c r="BA18" s="86">
        <f t="shared" si="8"/>
        <v>0</v>
      </c>
      <c r="BB18" s="47"/>
      <c r="BC18" s="47"/>
      <c r="BD18" s="47"/>
      <c r="BE18" s="47"/>
      <c r="BF18" s="97">
        <f t="shared" si="17"/>
        <v>3</v>
      </c>
      <c r="BG18" s="102">
        <f t="shared" si="9"/>
        <v>0</v>
      </c>
      <c r="BH18" s="47"/>
      <c r="BI18" s="47"/>
      <c r="BJ18" s="97">
        <f t="shared" si="19"/>
        <v>0</v>
      </c>
      <c r="BK18" s="102">
        <f t="shared" si="10"/>
        <v>0</v>
      </c>
      <c r="BL18" s="47"/>
      <c r="BM18" s="47"/>
      <c r="BN18" s="94">
        <f t="shared" si="18"/>
        <v>0</v>
      </c>
      <c r="BO18" s="104" t="s">
        <v>105</v>
      </c>
    </row>
    <row r="19" spans="1:67" x14ac:dyDescent="0.2">
      <c r="A19" s="18">
        <v>40801</v>
      </c>
      <c r="B19">
        <f t="shared" si="0"/>
        <v>0</v>
      </c>
      <c r="C19">
        <f t="shared" si="11"/>
        <v>200</v>
      </c>
      <c r="D19" s="86">
        <f t="shared" si="1"/>
        <v>0</v>
      </c>
      <c r="E19" s="44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173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22</v>
      </c>
      <c r="AA19" s="86">
        <f t="shared" si="12"/>
        <v>0</v>
      </c>
      <c r="AB19" s="47"/>
      <c r="AC19" s="47"/>
      <c r="AD19" s="47"/>
      <c r="AE19" s="47"/>
      <c r="AF19" s="47"/>
      <c r="AG19" s="47"/>
      <c r="AH19" s="47"/>
      <c r="AI19" s="97">
        <f t="shared" si="13"/>
        <v>2</v>
      </c>
      <c r="AJ19" s="35"/>
      <c r="AK19" s="18">
        <v>40801</v>
      </c>
      <c r="AL19" s="86">
        <f t="shared" si="5"/>
        <v>0</v>
      </c>
      <c r="AM19" s="47"/>
      <c r="AN19" s="47"/>
      <c r="AO19" s="47"/>
      <c r="AP19" s="47"/>
      <c r="AQ19" s="97">
        <f t="shared" si="14"/>
        <v>0</v>
      </c>
      <c r="AR19" s="18">
        <v>40801</v>
      </c>
      <c r="AS19" s="86">
        <f t="shared" si="6"/>
        <v>0</v>
      </c>
      <c r="AT19" s="47"/>
      <c r="AU19" s="47"/>
      <c r="AV19" s="97">
        <f t="shared" si="15"/>
        <v>0</v>
      </c>
      <c r="AW19" s="86">
        <f t="shared" si="7"/>
        <v>0</v>
      </c>
      <c r="AX19" s="47"/>
      <c r="AY19" s="47"/>
      <c r="AZ19" s="97">
        <f t="shared" si="16"/>
        <v>0</v>
      </c>
      <c r="BA19" s="86">
        <f t="shared" si="8"/>
        <v>0</v>
      </c>
      <c r="BB19" s="47"/>
      <c r="BC19" s="47"/>
      <c r="BD19" s="47"/>
      <c r="BE19" s="47"/>
      <c r="BF19" s="97">
        <f t="shared" si="17"/>
        <v>3</v>
      </c>
      <c r="BG19" s="102">
        <f t="shared" si="9"/>
        <v>0</v>
      </c>
      <c r="BH19" s="47"/>
      <c r="BI19" s="47"/>
      <c r="BJ19" s="97">
        <f t="shared" si="19"/>
        <v>0</v>
      </c>
      <c r="BK19" s="102">
        <f t="shared" si="10"/>
        <v>0</v>
      </c>
      <c r="BL19" s="47"/>
      <c r="BM19" s="47"/>
      <c r="BN19" s="94">
        <f t="shared" si="18"/>
        <v>0</v>
      </c>
      <c r="BO19" s="74"/>
    </row>
    <row r="20" spans="1:67" x14ac:dyDescent="0.2">
      <c r="A20" s="18">
        <v>40802</v>
      </c>
      <c r="B20">
        <f t="shared" si="0"/>
        <v>47</v>
      </c>
      <c r="C20">
        <f t="shared" si="11"/>
        <v>247</v>
      </c>
      <c r="D20" s="86">
        <f t="shared" si="1"/>
        <v>6</v>
      </c>
      <c r="E20" s="44">
        <v>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179</v>
      </c>
      <c r="Q20" s="94">
        <f t="shared" si="3"/>
        <v>41</v>
      </c>
      <c r="R20" s="47">
        <v>31</v>
      </c>
      <c r="S20" s="47"/>
      <c r="T20" s="47">
        <v>6</v>
      </c>
      <c r="U20" s="47">
        <v>2</v>
      </c>
      <c r="V20" s="47"/>
      <c r="W20" s="47">
        <v>2</v>
      </c>
      <c r="X20" s="47"/>
      <c r="Y20" s="47"/>
      <c r="Z20" s="97">
        <f t="shared" si="4"/>
        <v>63</v>
      </c>
      <c r="AA20" s="86">
        <f t="shared" si="12"/>
        <v>0</v>
      </c>
      <c r="AB20" s="47"/>
      <c r="AC20" s="47"/>
      <c r="AD20" s="47"/>
      <c r="AE20" s="47"/>
      <c r="AF20" s="47"/>
      <c r="AG20" s="47"/>
      <c r="AH20" s="47"/>
      <c r="AI20" s="97">
        <f t="shared" si="13"/>
        <v>2</v>
      </c>
      <c r="AJ20" s="35"/>
      <c r="AK20" s="18">
        <v>40802</v>
      </c>
      <c r="AL20" s="86">
        <f t="shared" si="5"/>
        <v>0</v>
      </c>
      <c r="AM20" s="47"/>
      <c r="AN20" s="47"/>
      <c r="AO20" s="47"/>
      <c r="AP20" s="47"/>
      <c r="AQ20" s="97">
        <f t="shared" si="14"/>
        <v>0</v>
      </c>
      <c r="AR20" s="18">
        <v>40802</v>
      </c>
      <c r="AS20" s="86">
        <f>SUM(AT20:AU20)</f>
        <v>0</v>
      </c>
      <c r="AT20" s="47"/>
      <c r="AU20" s="47"/>
      <c r="AV20" s="97">
        <f t="shared" si="15"/>
        <v>0</v>
      </c>
      <c r="AW20" s="86">
        <f t="shared" si="7"/>
        <v>0</v>
      </c>
      <c r="AX20" s="47"/>
      <c r="AY20" s="47"/>
      <c r="AZ20" s="97">
        <f t="shared" si="16"/>
        <v>0</v>
      </c>
      <c r="BA20" s="86">
        <f t="shared" si="8"/>
        <v>0</v>
      </c>
      <c r="BB20" s="47"/>
      <c r="BC20" s="47"/>
      <c r="BD20" s="47"/>
      <c r="BE20" s="47"/>
      <c r="BF20" s="97">
        <f t="shared" si="17"/>
        <v>3</v>
      </c>
      <c r="BG20" s="102">
        <f t="shared" si="9"/>
        <v>0</v>
      </c>
      <c r="BH20" s="47"/>
      <c r="BI20" s="47"/>
      <c r="BJ20" s="97">
        <f t="shared" si="19"/>
        <v>0</v>
      </c>
      <c r="BK20" s="102">
        <f t="shared" si="10"/>
        <v>0</v>
      </c>
      <c r="BL20" s="47"/>
      <c r="BM20" s="47"/>
      <c r="BN20" s="94">
        <f t="shared" si="18"/>
        <v>0</v>
      </c>
      <c r="BO20" s="74" t="s">
        <v>103</v>
      </c>
    </row>
    <row r="21" spans="1:67" x14ac:dyDescent="0.2">
      <c r="A21" s="18">
        <v>40803</v>
      </c>
      <c r="B21">
        <f t="shared" si="0"/>
        <v>0</v>
      </c>
      <c r="C21">
        <f t="shared" si="11"/>
        <v>247</v>
      </c>
      <c r="D21" s="86">
        <f t="shared" si="1"/>
        <v>0</v>
      </c>
      <c r="E21" s="4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179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63</v>
      </c>
      <c r="AA21" s="86">
        <f t="shared" si="12"/>
        <v>0</v>
      </c>
      <c r="AB21" s="47"/>
      <c r="AC21" s="47"/>
      <c r="AD21" s="47"/>
      <c r="AE21" s="47"/>
      <c r="AF21" s="47"/>
      <c r="AG21" s="47"/>
      <c r="AH21" s="47"/>
      <c r="AI21" s="97">
        <f t="shared" si="13"/>
        <v>2</v>
      </c>
      <c r="AJ21" s="35"/>
      <c r="AK21" s="18">
        <v>40803</v>
      </c>
      <c r="AL21" s="86">
        <f t="shared" si="5"/>
        <v>0</v>
      </c>
      <c r="AM21" s="47"/>
      <c r="AN21" s="47"/>
      <c r="AO21" s="47"/>
      <c r="AP21" s="47"/>
      <c r="AQ21" s="97">
        <f t="shared" si="14"/>
        <v>0</v>
      </c>
      <c r="AR21" s="18">
        <v>40803</v>
      </c>
      <c r="AS21" s="86">
        <f t="shared" si="6"/>
        <v>0</v>
      </c>
      <c r="AT21" s="47"/>
      <c r="AU21" s="47"/>
      <c r="AV21" s="97">
        <f t="shared" si="15"/>
        <v>0</v>
      </c>
      <c r="AW21" s="86">
        <f t="shared" si="7"/>
        <v>0</v>
      </c>
      <c r="AX21" s="47"/>
      <c r="AY21" s="47"/>
      <c r="AZ21" s="97">
        <f t="shared" si="16"/>
        <v>0</v>
      </c>
      <c r="BA21" s="86">
        <f t="shared" si="8"/>
        <v>0</v>
      </c>
      <c r="BB21" s="47"/>
      <c r="BC21" s="47"/>
      <c r="BD21" s="47"/>
      <c r="BE21" s="47"/>
      <c r="BF21" s="97">
        <f t="shared" si="17"/>
        <v>3</v>
      </c>
      <c r="BG21" s="102">
        <f t="shared" si="9"/>
        <v>0</v>
      </c>
      <c r="BH21" s="47"/>
      <c r="BI21" s="47"/>
      <c r="BJ21" s="97">
        <f t="shared" si="19"/>
        <v>0</v>
      </c>
      <c r="BK21" s="102">
        <f t="shared" si="10"/>
        <v>0</v>
      </c>
      <c r="BL21" s="47"/>
      <c r="BM21" s="47"/>
      <c r="BN21" s="94">
        <f t="shared" si="18"/>
        <v>0</v>
      </c>
      <c r="BO21" s="74"/>
    </row>
    <row r="22" spans="1:67" x14ac:dyDescent="0.2">
      <c r="A22" s="18">
        <v>40804</v>
      </c>
      <c r="B22">
        <f t="shared" si="0"/>
        <v>0</v>
      </c>
      <c r="C22">
        <f t="shared" si="11"/>
        <v>247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179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63</v>
      </c>
      <c r="AA22" s="86">
        <f t="shared" si="12"/>
        <v>0</v>
      </c>
      <c r="AB22" s="47"/>
      <c r="AC22" s="47"/>
      <c r="AD22" s="47"/>
      <c r="AE22" s="47"/>
      <c r="AF22" s="47"/>
      <c r="AG22" s="47"/>
      <c r="AH22" s="47"/>
      <c r="AI22" s="97">
        <f t="shared" si="13"/>
        <v>2</v>
      </c>
      <c r="AJ22" s="35"/>
      <c r="AK22" s="18">
        <v>40804</v>
      </c>
      <c r="AL22" s="86">
        <f t="shared" si="5"/>
        <v>0</v>
      </c>
      <c r="AM22" s="47"/>
      <c r="AN22" s="47"/>
      <c r="AO22" s="47"/>
      <c r="AP22" s="47"/>
      <c r="AQ22" s="97">
        <f t="shared" si="14"/>
        <v>0</v>
      </c>
      <c r="AR22" s="18">
        <v>40804</v>
      </c>
      <c r="AS22" s="86">
        <f t="shared" si="6"/>
        <v>0</v>
      </c>
      <c r="AT22" s="47"/>
      <c r="AU22" s="47"/>
      <c r="AV22" s="97">
        <f t="shared" si="15"/>
        <v>0</v>
      </c>
      <c r="AW22" s="86">
        <f t="shared" si="7"/>
        <v>0</v>
      </c>
      <c r="AX22" s="47"/>
      <c r="AY22" s="47"/>
      <c r="AZ22" s="97">
        <f t="shared" si="16"/>
        <v>0</v>
      </c>
      <c r="BA22" s="86">
        <f t="shared" si="8"/>
        <v>0</v>
      </c>
      <c r="BB22" s="47"/>
      <c r="BC22" s="47"/>
      <c r="BD22" s="47"/>
      <c r="BE22" s="47"/>
      <c r="BF22" s="97">
        <f t="shared" si="17"/>
        <v>3</v>
      </c>
      <c r="BG22" s="102">
        <f t="shared" si="9"/>
        <v>0</v>
      </c>
      <c r="BH22" s="47"/>
      <c r="BI22" s="47"/>
      <c r="BJ22" s="97">
        <f t="shared" si="19"/>
        <v>0</v>
      </c>
      <c r="BK22" s="102">
        <f t="shared" si="10"/>
        <v>0</v>
      </c>
      <c r="BL22" s="47"/>
      <c r="BM22" s="47"/>
      <c r="BN22" s="94">
        <f t="shared" si="18"/>
        <v>0</v>
      </c>
      <c r="BO22" s="104"/>
    </row>
    <row r="23" spans="1:67" x14ac:dyDescent="0.2">
      <c r="A23" s="18">
        <v>40805</v>
      </c>
      <c r="B23">
        <f t="shared" si="0"/>
        <v>4</v>
      </c>
      <c r="C23">
        <f t="shared" si="11"/>
        <v>251</v>
      </c>
      <c r="D23" s="86">
        <f t="shared" si="1"/>
        <v>2</v>
      </c>
      <c r="E23" s="47">
        <v>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181</v>
      </c>
      <c r="Q23" s="94">
        <f t="shared" si="3"/>
        <v>1</v>
      </c>
      <c r="R23" s="47">
        <v>1</v>
      </c>
      <c r="S23" s="47"/>
      <c r="T23" s="47"/>
      <c r="U23" s="47"/>
      <c r="V23" s="47"/>
      <c r="W23" s="47"/>
      <c r="X23" s="47"/>
      <c r="Y23" s="47"/>
      <c r="Z23" s="97">
        <f t="shared" si="4"/>
        <v>64</v>
      </c>
      <c r="AA23" s="86">
        <f t="shared" si="12"/>
        <v>1</v>
      </c>
      <c r="AB23" s="47"/>
      <c r="AC23" s="47"/>
      <c r="AD23" s="47"/>
      <c r="AE23" s="47">
        <v>1</v>
      </c>
      <c r="AF23" s="47"/>
      <c r="AG23" s="47"/>
      <c r="AH23" s="47"/>
      <c r="AI23" s="97">
        <f t="shared" si="13"/>
        <v>3</v>
      </c>
      <c r="AJ23" s="35"/>
      <c r="AK23" s="18">
        <v>40805</v>
      </c>
      <c r="AL23" s="86">
        <f t="shared" si="5"/>
        <v>0</v>
      </c>
      <c r="AM23" s="47"/>
      <c r="AN23" s="47"/>
      <c r="AO23" s="47"/>
      <c r="AP23" s="47"/>
      <c r="AQ23" s="97">
        <f t="shared" si="14"/>
        <v>0</v>
      </c>
      <c r="AR23" s="18">
        <v>40805</v>
      </c>
      <c r="AS23" s="86">
        <f t="shared" si="6"/>
        <v>0</v>
      </c>
      <c r="AT23" s="47"/>
      <c r="AU23" s="47"/>
      <c r="AV23" s="97">
        <f t="shared" si="15"/>
        <v>0</v>
      </c>
      <c r="AW23" s="86">
        <f t="shared" si="7"/>
        <v>0</v>
      </c>
      <c r="AX23" s="47"/>
      <c r="AY23" s="47"/>
      <c r="AZ23" s="97">
        <f t="shared" si="16"/>
        <v>0</v>
      </c>
      <c r="BA23" s="86">
        <f t="shared" si="8"/>
        <v>0</v>
      </c>
      <c r="BB23" s="47"/>
      <c r="BC23" s="47"/>
      <c r="BD23" s="47"/>
      <c r="BE23" s="47"/>
      <c r="BF23" s="97">
        <f t="shared" si="17"/>
        <v>3</v>
      </c>
      <c r="BG23" s="102">
        <f t="shared" si="9"/>
        <v>0</v>
      </c>
      <c r="BH23" s="47"/>
      <c r="BI23" s="47"/>
      <c r="BJ23" s="97">
        <f t="shared" si="19"/>
        <v>0</v>
      </c>
      <c r="BK23" s="102">
        <f t="shared" si="10"/>
        <v>0</v>
      </c>
      <c r="BL23" s="47"/>
      <c r="BM23" s="47"/>
      <c r="BN23" s="94">
        <f t="shared" si="18"/>
        <v>0</v>
      </c>
      <c r="BO23" s="104"/>
    </row>
    <row r="24" spans="1:67" x14ac:dyDescent="0.2">
      <c r="A24" s="18">
        <v>40806</v>
      </c>
      <c r="B24">
        <f t="shared" si="0"/>
        <v>0</v>
      </c>
      <c r="C24">
        <f t="shared" si="11"/>
        <v>251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181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64</v>
      </c>
      <c r="AA24" s="86">
        <f t="shared" si="12"/>
        <v>0</v>
      </c>
      <c r="AB24" s="47"/>
      <c r="AC24" s="47"/>
      <c r="AD24" s="47"/>
      <c r="AE24" s="47"/>
      <c r="AF24" s="47"/>
      <c r="AG24" s="47"/>
      <c r="AH24" s="47"/>
      <c r="AI24" s="97">
        <f t="shared" si="13"/>
        <v>3</v>
      </c>
      <c r="AJ24" s="35"/>
      <c r="AK24" s="18">
        <v>40806</v>
      </c>
      <c r="AL24" s="86">
        <f t="shared" si="5"/>
        <v>0</v>
      </c>
      <c r="AM24" s="47"/>
      <c r="AN24" s="47"/>
      <c r="AO24" s="47"/>
      <c r="AP24" s="47"/>
      <c r="AQ24" s="97">
        <f t="shared" si="14"/>
        <v>0</v>
      </c>
      <c r="AR24" s="18">
        <v>40806</v>
      </c>
      <c r="AS24" s="86">
        <f t="shared" si="6"/>
        <v>0</v>
      </c>
      <c r="AT24" s="47"/>
      <c r="AU24" s="47"/>
      <c r="AV24" s="97">
        <f t="shared" si="15"/>
        <v>0</v>
      </c>
      <c r="AW24" s="86">
        <f t="shared" si="7"/>
        <v>0</v>
      </c>
      <c r="AX24" s="47"/>
      <c r="AY24" s="47"/>
      <c r="AZ24" s="97">
        <f t="shared" si="16"/>
        <v>0</v>
      </c>
      <c r="BA24" s="86">
        <f t="shared" si="8"/>
        <v>0</v>
      </c>
      <c r="BB24" s="47"/>
      <c r="BC24" s="47"/>
      <c r="BD24" s="47"/>
      <c r="BE24" s="47"/>
      <c r="BF24" s="97">
        <f t="shared" si="17"/>
        <v>3</v>
      </c>
      <c r="BG24" s="102">
        <f t="shared" si="9"/>
        <v>0</v>
      </c>
      <c r="BH24" s="47"/>
      <c r="BI24" s="47"/>
      <c r="BJ24" s="97">
        <f t="shared" si="19"/>
        <v>0</v>
      </c>
      <c r="BK24" s="102">
        <f t="shared" si="10"/>
        <v>0</v>
      </c>
      <c r="BL24" s="47"/>
      <c r="BM24" s="47"/>
      <c r="BN24" s="94">
        <f t="shared" si="18"/>
        <v>0</v>
      </c>
      <c r="BO24" s="82"/>
    </row>
    <row r="25" spans="1:67" x14ac:dyDescent="0.2">
      <c r="A25" s="18">
        <v>40807</v>
      </c>
      <c r="B25">
        <f t="shared" si="0"/>
        <v>13</v>
      </c>
      <c r="C25">
        <f t="shared" si="11"/>
        <v>264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181</v>
      </c>
      <c r="Q25" s="94">
        <f t="shared" si="3"/>
        <v>13</v>
      </c>
      <c r="R25" s="47">
        <v>12</v>
      </c>
      <c r="S25" s="47"/>
      <c r="T25" s="47"/>
      <c r="U25" s="47"/>
      <c r="V25" s="47"/>
      <c r="W25" s="47">
        <v>1</v>
      </c>
      <c r="X25" s="47"/>
      <c r="Y25" s="47"/>
      <c r="Z25" s="97">
        <f t="shared" si="4"/>
        <v>77</v>
      </c>
      <c r="AA25" s="86">
        <f t="shared" si="12"/>
        <v>0</v>
      </c>
      <c r="AB25" s="47"/>
      <c r="AC25" s="47"/>
      <c r="AD25" s="47"/>
      <c r="AE25" s="47"/>
      <c r="AF25" s="47"/>
      <c r="AG25" s="47"/>
      <c r="AH25" s="47"/>
      <c r="AI25" s="97">
        <f t="shared" si="13"/>
        <v>3</v>
      </c>
      <c r="AJ25" s="35"/>
      <c r="AK25" s="18">
        <v>40807</v>
      </c>
      <c r="AL25" s="86">
        <f t="shared" si="5"/>
        <v>0</v>
      </c>
      <c r="AM25" s="47"/>
      <c r="AN25" s="47"/>
      <c r="AO25" s="47"/>
      <c r="AP25" s="47"/>
      <c r="AQ25" s="97">
        <f t="shared" si="14"/>
        <v>0</v>
      </c>
      <c r="AR25" s="18">
        <v>40807</v>
      </c>
      <c r="AS25" s="86">
        <f t="shared" si="6"/>
        <v>0</v>
      </c>
      <c r="AT25" s="47"/>
      <c r="AU25" s="47"/>
      <c r="AV25" s="97">
        <f t="shared" si="15"/>
        <v>0</v>
      </c>
      <c r="AW25" s="86">
        <f t="shared" si="7"/>
        <v>0</v>
      </c>
      <c r="AX25" s="47"/>
      <c r="AY25" s="47"/>
      <c r="AZ25" s="97">
        <f t="shared" si="16"/>
        <v>0</v>
      </c>
      <c r="BA25" s="86">
        <f t="shared" si="8"/>
        <v>0</v>
      </c>
      <c r="BB25" s="47"/>
      <c r="BC25" s="47"/>
      <c r="BD25" s="47"/>
      <c r="BE25" s="47"/>
      <c r="BF25" s="97">
        <f t="shared" si="17"/>
        <v>3</v>
      </c>
      <c r="BG25" s="102">
        <f t="shared" si="9"/>
        <v>0</v>
      </c>
      <c r="BH25" s="47"/>
      <c r="BI25" s="47"/>
      <c r="BJ25" s="97">
        <f t="shared" si="19"/>
        <v>0</v>
      </c>
      <c r="BK25" s="102">
        <f t="shared" si="10"/>
        <v>0</v>
      </c>
      <c r="BL25" s="47"/>
      <c r="BM25" s="47"/>
      <c r="BN25" s="94">
        <f t="shared" si="18"/>
        <v>0</v>
      </c>
      <c r="BO25" s="104" t="s">
        <v>106</v>
      </c>
    </row>
    <row r="26" spans="1:67" x14ac:dyDescent="0.2">
      <c r="A26" s="18">
        <v>40808</v>
      </c>
      <c r="B26">
        <f t="shared" si="0"/>
        <v>0</v>
      </c>
      <c r="C26">
        <f t="shared" si="11"/>
        <v>264</v>
      </c>
      <c r="D26" s="86">
        <f t="shared" si="1"/>
        <v>0</v>
      </c>
      <c r="E26" s="47" t="s">
        <v>59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181</v>
      </c>
      <c r="Q26" s="94">
        <f t="shared" si="3"/>
        <v>0</v>
      </c>
      <c r="R26" s="47" t="s">
        <v>59</v>
      </c>
      <c r="S26" s="47"/>
      <c r="T26" s="47"/>
      <c r="U26" s="47"/>
      <c r="V26" s="47"/>
      <c r="W26" s="47" t="s">
        <v>59</v>
      </c>
      <c r="X26" s="47"/>
      <c r="Y26" s="47"/>
      <c r="Z26" s="97">
        <f t="shared" si="4"/>
        <v>77</v>
      </c>
      <c r="AA26" s="86">
        <f t="shared" si="12"/>
        <v>0</v>
      </c>
      <c r="AB26" s="47"/>
      <c r="AC26" s="47"/>
      <c r="AD26" s="47"/>
      <c r="AE26" s="47" t="s">
        <v>59</v>
      </c>
      <c r="AF26" s="47"/>
      <c r="AG26" s="47" t="s">
        <v>59</v>
      </c>
      <c r="AH26" s="47"/>
      <c r="AI26" s="97">
        <f t="shared" si="13"/>
        <v>3</v>
      </c>
      <c r="AJ26" s="35"/>
      <c r="AK26" s="18">
        <v>40808</v>
      </c>
      <c r="AL26" s="86">
        <f t="shared" si="5"/>
        <v>0</v>
      </c>
      <c r="AM26" s="47"/>
      <c r="AN26" s="47"/>
      <c r="AO26" s="47"/>
      <c r="AP26" s="47"/>
      <c r="AQ26" s="97">
        <f t="shared" si="14"/>
        <v>0</v>
      </c>
      <c r="AR26" s="18">
        <v>40808</v>
      </c>
      <c r="AS26" s="86">
        <f t="shared" si="6"/>
        <v>0</v>
      </c>
      <c r="AT26" s="47"/>
      <c r="AU26" s="47"/>
      <c r="AV26" s="97">
        <f t="shared" si="15"/>
        <v>0</v>
      </c>
      <c r="AW26" s="86">
        <f t="shared" si="7"/>
        <v>0</v>
      </c>
      <c r="AX26" s="47"/>
      <c r="AY26" s="47"/>
      <c r="AZ26" s="97">
        <f t="shared" si="16"/>
        <v>0</v>
      </c>
      <c r="BA26" s="86">
        <f t="shared" si="8"/>
        <v>0</v>
      </c>
      <c r="BB26" s="47"/>
      <c r="BC26" s="47"/>
      <c r="BD26" s="47"/>
      <c r="BE26" s="47"/>
      <c r="BF26" s="97">
        <f t="shared" si="17"/>
        <v>3</v>
      </c>
      <c r="BG26" s="102">
        <f t="shared" si="9"/>
        <v>0</v>
      </c>
      <c r="BH26" s="47"/>
      <c r="BI26" s="47"/>
      <c r="BJ26" s="97">
        <f t="shared" si="19"/>
        <v>0</v>
      </c>
      <c r="BK26" s="102">
        <f t="shared" si="10"/>
        <v>0</v>
      </c>
      <c r="BL26" s="47"/>
      <c r="BM26" s="47"/>
      <c r="BN26" s="94">
        <f t="shared" si="18"/>
        <v>0</v>
      </c>
      <c r="BO26" s="104"/>
    </row>
    <row r="27" spans="1:67" x14ac:dyDescent="0.2">
      <c r="A27" s="18">
        <v>40809</v>
      </c>
      <c r="B27">
        <f t="shared" si="0"/>
        <v>15</v>
      </c>
      <c r="C27">
        <f t="shared" si="11"/>
        <v>279</v>
      </c>
      <c r="D27" s="86">
        <f t="shared" si="1"/>
        <v>4</v>
      </c>
      <c r="E27" s="47">
        <v>4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185</v>
      </c>
      <c r="Q27" s="94">
        <f t="shared" si="3"/>
        <v>7</v>
      </c>
      <c r="R27" s="47">
        <v>4</v>
      </c>
      <c r="S27" s="47"/>
      <c r="T27" s="47"/>
      <c r="U27" s="47"/>
      <c r="V27" s="47"/>
      <c r="W27" s="47">
        <v>3</v>
      </c>
      <c r="X27" s="47"/>
      <c r="Y27" s="47"/>
      <c r="Z27" s="97">
        <f t="shared" si="4"/>
        <v>84</v>
      </c>
      <c r="AA27" s="86">
        <f t="shared" si="12"/>
        <v>3</v>
      </c>
      <c r="AB27" s="47"/>
      <c r="AC27" s="47"/>
      <c r="AD27" s="47"/>
      <c r="AE27" s="47">
        <v>2</v>
      </c>
      <c r="AF27" s="47"/>
      <c r="AG27" s="47">
        <v>1</v>
      </c>
      <c r="AH27" s="47"/>
      <c r="AI27" s="97">
        <f t="shared" si="13"/>
        <v>6</v>
      </c>
      <c r="AJ27" s="35"/>
      <c r="AK27" s="18">
        <v>40809</v>
      </c>
      <c r="AL27" s="86">
        <f t="shared" si="5"/>
        <v>0</v>
      </c>
      <c r="AM27" s="47"/>
      <c r="AN27" s="47"/>
      <c r="AO27" s="47"/>
      <c r="AP27" s="47"/>
      <c r="AQ27" s="97">
        <f t="shared" si="14"/>
        <v>0</v>
      </c>
      <c r="AR27" s="18">
        <v>40809</v>
      </c>
      <c r="AS27" s="86">
        <f t="shared" si="6"/>
        <v>0</v>
      </c>
      <c r="AT27" s="47"/>
      <c r="AU27" s="47"/>
      <c r="AV27" s="97">
        <f t="shared" si="15"/>
        <v>0</v>
      </c>
      <c r="AW27" s="86">
        <f t="shared" si="7"/>
        <v>1</v>
      </c>
      <c r="AX27" s="47">
        <v>1</v>
      </c>
      <c r="AY27" s="47"/>
      <c r="AZ27" s="97">
        <f t="shared" si="16"/>
        <v>1</v>
      </c>
      <c r="BA27" s="86">
        <f t="shared" si="8"/>
        <v>0</v>
      </c>
      <c r="BB27" s="47"/>
      <c r="BC27" s="47"/>
      <c r="BD27" s="47"/>
      <c r="BE27" s="47"/>
      <c r="BF27" s="97">
        <f t="shared" si="17"/>
        <v>3</v>
      </c>
      <c r="BG27" s="102">
        <f t="shared" si="9"/>
        <v>0</v>
      </c>
      <c r="BH27" s="47"/>
      <c r="BI27" s="47"/>
      <c r="BJ27" s="97">
        <f t="shared" si="19"/>
        <v>0</v>
      </c>
      <c r="BK27" s="102">
        <f t="shared" si="10"/>
        <v>0</v>
      </c>
      <c r="BL27" s="47"/>
      <c r="BM27" s="47"/>
      <c r="BN27" s="94">
        <f t="shared" si="18"/>
        <v>0</v>
      </c>
      <c r="BO27" s="104" t="s">
        <v>107</v>
      </c>
    </row>
    <row r="28" spans="1:67" x14ac:dyDescent="0.2">
      <c r="A28" s="18">
        <v>40810</v>
      </c>
      <c r="B28">
        <f t="shared" si="0"/>
        <v>0</v>
      </c>
      <c r="C28">
        <f t="shared" si="11"/>
        <v>279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185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84</v>
      </c>
      <c r="AA28" s="86">
        <f t="shared" si="12"/>
        <v>0</v>
      </c>
      <c r="AB28" s="47"/>
      <c r="AC28" s="47"/>
      <c r="AD28" s="47"/>
      <c r="AE28" s="47"/>
      <c r="AF28" s="47"/>
      <c r="AG28" s="47"/>
      <c r="AH28" s="47"/>
      <c r="AI28" s="97">
        <f t="shared" si="13"/>
        <v>6</v>
      </c>
      <c r="AJ28" s="35"/>
      <c r="AK28" s="18">
        <v>40810</v>
      </c>
      <c r="AL28" s="86">
        <f t="shared" si="5"/>
        <v>0</v>
      </c>
      <c r="AM28" s="47"/>
      <c r="AN28" s="47"/>
      <c r="AO28" s="47"/>
      <c r="AP28" s="47"/>
      <c r="AQ28" s="97">
        <f t="shared" si="14"/>
        <v>0</v>
      </c>
      <c r="AR28" s="18">
        <v>40810</v>
      </c>
      <c r="AS28" s="86">
        <f t="shared" si="6"/>
        <v>0</v>
      </c>
      <c r="AT28" s="47"/>
      <c r="AU28" s="47"/>
      <c r="AV28" s="97">
        <f t="shared" si="15"/>
        <v>0</v>
      </c>
      <c r="AW28" s="86">
        <f t="shared" si="7"/>
        <v>0</v>
      </c>
      <c r="AX28" s="47"/>
      <c r="AY28" s="47"/>
      <c r="AZ28" s="97">
        <f t="shared" si="16"/>
        <v>1</v>
      </c>
      <c r="BA28" s="86">
        <f t="shared" si="8"/>
        <v>0</v>
      </c>
      <c r="BB28" s="47"/>
      <c r="BC28" s="47"/>
      <c r="BD28" s="47"/>
      <c r="BE28" s="47"/>
      <c r="BF28" s="97">
        <f t="shared" si="17"/>
        <v>3</v>
      </c>
      <c r="BG28" s="102">
        <f t="shared" si="9"/>
        <v>0</v>
      </c>
      <c r="BH28" s="47"/>
      <c r="BI28" s="47"/>
      <c r="BJ28" s="97">
        <f t="shared" si="19"/>
        <v>0</v>
      </c>
      <c r="BK28" s="102">
        <f t="shared" si="10"/>
        <v>0</v>
      </c>
      <c r="BL28" s="47"/>
      <c r="BM28" s="47"/>
      <c r="BN28" s="94">
        <f t="shared" si="18"/>
        <v>0</v>
      </c>
      <c r="BO28" s="83"/>
    </row>
    <row r="29" spans="1:67" x14ac:dyDescent="0.2">
      <c r="A29" s="18">
        <v>40811</v>
      </c>
      <c r="B29">
        <f t="shared" si="0"/>
        <v>0</v>
      </c>
      <c r="C29">
        <f t="shared" si="11"/>
        <v>279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185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84</v>
      </c>
      <c r="AA29" s="86">
        <f t="shared" si="12"/>
        <v>0</v>
      </c>
      <c r="AB29" s="47"/>
      <c r="AC29" s="47"/>
      <c r="AD29" s="47"/>
      <c r="AE29" s="47"/>
      <c r="AF29" s="47"/>
      <c r="AG29" s="47"/>
      <c r="AH29" s="47"/>
      <c r="AI29" s="97">
        <f t="shared" si="13"/>
        <v>6</v>
      </c>
      <c r="AJ29" s="35"/>
      <c r="AK29" s="18">
        <v>40811</v>
      </c>
      <c r="AL29" s="86">
        <f t="shared" si="5"/>
        <v>0</v>
      </c>
      <c r="AM29" s="47"/>
      <c r="AN29" s="47"/>
      <c r="AO29" s="47"/>
      <c r="AP29" s="47"/>
      <c r="AQ29" s="97">
        <f t="shared" si="14"/>
        <v>0</v>
      </c>
      <c r="AR29" s="18">
        <v>40811</v>
      </c>
      <c r="AS29" s="86">
        <f t="shared" si="6"/>
        <v>0</v>
      </c>
      <c r="AT29" s="47"/>
      <c r="AU29" s="47"/>
      <c r="AV29" s="97">
        <f t="shared" si="15"/>
        <v>0</v>
      </c>
      <c r="AW29" s="86">
        <f t="shared" si="7"/>
        <v>0</v>
      </c>
      <c r="AX29" s="47"/>
      <c r="AY29" s="47"/>
      <c r="AZ29" s="97">
        <f t="shared" si="16"/>
        <v>1</v>
      </c>
      <c r="BA29" s="86">
        <f t="shared" si="8"/>
        <v>0</v>
      </c>
      <c r="BB29" s="47"/>
      <c r="BC29" s="47"/>
      <c r="BD29" s="47"/>
      <c r="BE29" s="47"/>
      <c r="BF29" s="97">
        <f t="shared" si="17"/>
        <v>3</v>
      </c>
      <c r="BG29" s="102">
        <f t="shared" si="9"/>
        <v>0</v>
      </c>
      <c r="BH29" s="47"/>
      <c r="BI29" s="47"/>
      <c r="BJ29" s="97">
        <f t="shared" si="19"/>
        <v>0</v>
      </c>
      <c r="BK29" s="102">
        <f t="shared" si="10"/>
        <v>0</v>
      </c>
      <c r="BL29" s="47"/>
      <c r="BM29" s="47"/>
      <c r="BN29" s="94">
        <f t="shared" si="18"/>
        <v>0</v>
      </c>
      <c r="BO29" s="104"/>
    </row>
    <row r="30" spans="1:67" x14ac:dyDescent="0.2">
      <c r="A30" s="18">
        <v>40812</v>
      </c>
      <c r="B30">
        <f t="shared" si="0"/>
        <v>43</v>
      </c>
      <c r="C30">
        <f t="shared" si="11"/>
        <v>322</v>
      </c>
      <c r="D30" s="86">
        <f t="shared" si="1"/>
        <v>9</v>
      </c>
      <c r="E30" s="47">
        <v>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194</v>
      </c>
      <c r="Q30" s="94">
        <f t="shared" si="3"/>
        <v>32</v>
      </c>
      <c r="R30" s="47">
        <v>19</v>
      </c>
      <c r="S30" s="47"/>
      <c r="T30" s="47"/>
      <c r="U30" s="47">
        <v>6</v>
      </c>
      <c r="V30" s="47"/>
      <c r="W30" s="47">
        <v>7</v>
      </c>
      <c r="X30" s="47"/>
      <c r="Y30" s="47"/>
      <c r="Z30" s="97">
        <f t="shared" si="4"/>
        <v>116</v>
      </c>
      <c r="AA30" s="86">
        <f t="shared" si="12"/>
        <v>2</v>
      </c>
      <c r="AB30" s="47"/>
      <c r="AC30" s="47">
        <v>1</v>
      </c>
      <c r="AD30" s="47"/>
      <c r="AE30" s="47"/>
      <c r="AF30" s="47">
        <v>1</v>
      </c>
      <c r="AG30" s="47"/>
      <c r="AH30" s="47"/>
      <c r="AI30" s="97">
        <f t="shared" si="13"/>
        <v>8</v>
      </c>
      <c r="AJ30" s="35"/>
      <c r="AK30" s="18">
        <v>40812</v>
      </c>
      <c r="AL30" s="86">
        <f t="shared" si="5"/>
        <v>0</v>
      </c>
      <c r="AM30" s="47"/>
      <c r="AN30" s="47"/>
      <c r="AO30" s="47"/>
      <c r="AP30" s="47"/>
      <c r="AQ30" s="97">
        <f t="shared" si="14"/>
        <v>0</v>
      </c>
      <c r="AR30" s="18">
        <v>40812</v>
      </c>
      <c r="AS30" s="86">
        <f t="shared" si="6"/>
        <v>0</v>
      </c>
      <c r="AT30" s="47"/>
      <c r="AU30" s="47"/>
      <c r="AV30" s="97">
        <f t="shared" si="15"/>
        <v>0</v>
      </c>
      <c r="AW30" s="86">
        <f t="shared" si="7"/>
        <v>0</v>
      </c>
      <c r="AX30" s="47"/>
      <c r="AY30" s="47"/>
      <c r="AZ30" s="97">
        <f t="shared" si="16"/>
        <v>1</v>
      </c>
      <c r="BA30" s="86">
        <f t="shared" si="8"/>
        <v>0</v>
      </c>
      <c r="BB30" s="47"/>
      <c r="BC30" s="47"/>
      <c r="BD30" s="47"/>
      <c r="BE30" s="47"/>
      <c r="BF30" s="97">
        <f t="shared" si="17"/>
        <v>3</v>
      </c>
      <c r="BG30" s="102">
        <f t="shared" si="9"/>
        <v>0</v>
      </c>
      <c r="BH30" s="47"/>
      <c r="BI30" s="47"/>
      <c r="BJ30" s="97">
        <f t="shared" si="19"/>
        <v>0</v>
      </c>
      <c r="BK30" s="102">
        <f t="shared" si="10"/>
        <v>0</v>
      </c>
      <c r="BL30" s="47"/>
      <c r="BM30" s="47"/>
      <c r="BN30" s="94">
        <f t="shared" si="18"/>
        <v>0</v>
      </c>
      <c r="BO30" s="83" t="s">
        <v>109</v>
      </c>
    </row>
    <row r="31" spans="1:67" x14ac:dyDescent="0.2">
      <c r="A31" s="18">
        <v>40813</v>
      </c>
      <c r="B31">
        <f t="shared" si="0"/>
        <v>38</v>
      </c>
      <c r="C31">
        <f t="shared" si="11"/>
        <v>360</v>
      </c>
      <c r="D31" s="86">
        <f t="shared" si="1"/>
        <v>25</v>
      </c>
      <c r="E31" s="47">
        <v>25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219</v>
      </c>
      <c r="Q31" s="94">
        <f t="shared" si="3"/>
        <v>10</v>
      </c>
      <c r="R31" s="47">
        <v>7</v>
      </c>
      <c r="S31" s="47"/>
      <c r="T31" s="47"/>
      <c r="U31" s="47">
        <v>1</v>
      </c>
      <c r="V31" s="47"/>
      <c r="W31" s="47">
        <v>2</v>
      </c>
      <c r="X31" s="47"/>
      <c r="Y31" s="47"/>
      <c r="Z31" s="97">
        <f t="shared" si="4"/>
        <v>126</v>
      </c>
      <c r="AA31" s="86">
        <f t="shared" si="12"/>
        <v>3</v>
      </c>
      <c r="AB31" s="47"/>
      <c r="AC31" s="47"/>
      <c r="AD31" s="47"/>
      <c r="AE31" s="47"/>
      <c r="AF31" s="47"/>
      <c r="AG31" s="47">
        <v>3</v>
      </c>
      <c r="AH31" s="47"/>
      <c r="AI31" s="97">
        <f t="shared" si="13"/>
        <v>11</v>
      </c>
      <c r="AJ31" s="35"/>
      <c r="AK31" s="18">
        <v>40813</v>
      </c>
      <c r="AL31" s="86">
        <f t="shared" si="5"/>
        <v>0</v>
      </c>
      <c r="AM31" s="47"/>
      <c r="AN31" s="47"/>
      <c r="AO31" s="47"/>
      <c r="AP31" s="47"/>
      <c r="AQ31" s="97">
        <f t="shared" si="14"/>
        <v>0</v>
      </c>
      <c r="AR31" s="18">
        <v>40813</v>
      </c>
      <c r="AS31" s="86">
        <f t="shared" si="6"/>
        <v>0</v>
      </c>
      <c r="AT31" s="47"/>
      <c r="AU31" s="47"/>
      <c r="AV31" s="97">
        <f t="shared" si="15"/>
        <v>0</v>
      </c>
      <c r="AW31" s="86">
        <f t="shared" si="7"/>
        <v>0</v>
      </c>
      <c r="AX31" s="47"/>
      <c r="AY31" s="47"/>
      <c r="AZ31" s="97">
        <f t="shared" si="16"/>
        <v>1</v>
      </c>
      <c r="BA31" s="86">
        <f t="shared" si="8"/>
        <v>0</v>
      </c>
      <c r="BB31" s="47"/>
      <c r="BC31" s="47"/>
      <c r="BD31" s="47"/>
      <c r="BE31" s="47"/>
      <c r="BF31" s="97">
        <f t="shared" si="17"/>
        <v>3</v>
      </c>
      <c r="BG31" s="102">
        <f t="shared" si="9"/>
        <v>0</v>
      </c>
      <c r="BH31" s="47"/>
      <c r="BI31" s="47"/>
      <c r="BJ31" s="97">
        <f t="shared" si="19"/>
        <v>0</v>
      </c>
      <c r="BK31" s="102">
        <f t="shared" si="10"/>
        <v>0</v>
      </c>
      <c r="BL31" s="47"/>
      <c r="BM31" s="47"/>
      <c r="BN31" s="94">
        <f t="shared" si="18"/>
        <v>0</v>
      </c>
      <c r="BO31" s="83" t="s">
        <v>113</v>
      </c>
    </row>
    <row r="32" spans="1:67" x14ac:dyDescent="0.2">
      <c r="A32" s="18">
        <v>40814</v>
      </c>
      <c r="B32">
        <f t="shared" si="0"/>
        <v>26</v>
      </c>
      <c r="C32">
        <f t="shared" si="11"/>
        <v>386</v>
      </c>
      <c r="D32" s="86">
        <f t="shared" si="1"/>
        <v>11</v>
      </c>
      <c r="E32" s="47">
        <v>11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230</v>
      </c>
      <c r="Q32" s="94">
        <f t="shared" si="3"/>
        <v>13</v>
      </c>
      <c r="R32" s="47">
        <v>9</v>
      </c>
      <c r="S32" s="47"/>
      <c r="T32" s="47"/>
      <c r="U32" s="47">
        <v>4</v>
      </c>
      <c r="V32" s="47"/>
      <c r="W32" s="47"/>
      <c r="X32" s="47"/>
      <c r="Y32" s="47"/>
      <c r="Z32" s="97">
        <f t="shared" si="4"/>
        <v>139</v>
      </c>
      <c r="AA32" s="86">
        <f t="shared" si="12"/>
        <v>1</v>
      </c>
      <c r="AB32" s="47"/>
      <c r="AC32" s="47"/>
      <c r="AD32" s="47"/>
      <c r="AE32" s="47">
        <v>1</v>
      </c>
      <c r="AF32" s="47"/>
      <c r="AG32" s="47"/>
      <c r="AH32" s="47"/>
      <c r="AI32" s="97">
        <f t="shared" si="13"/>
        <v>12</v>
      </c>
      <c r="AJ32" s="35"/>
      <c r="AK32" s="18">
        <v>40814</v>
      </c>
      <c r="AL32" s="86">
        <f t="shared" si="5"/>
        <v>0</v>
      </c>
      <c r="AM32" s="47"/>
      <c r="AN32" s="47"/>
      <c r="AO32" s="47"/>
      <c r="AP32" s="47"/>
      <c r="AQ32" s="97">
        <f t="shared" si="14"/>
        <v>0</v>
      </c>
      <c r="AR32" s="18">
        <v>40814</v>
      </c>
      <c r="AS32" s="86">
        <f t="shared" si="6"/>
        <v>0</v>
      </c>
      <c r="AT32" s="47"/>
      <c r="AU32" s="47"/>
      <c r="AV32" s="97">
        <f t="shared" si="15"/>
        <v>0</v>
      </c>
      <c r="AW32" s="86">
        <f t="shared" si="7"/>
        <v>0</v>
      </c>
      <c r="AX32" s="47"/>
      <c r="AY32" s="47"/>
      <c r="AZ32" s="97">
        <f t="shared" si="16"/>
        <v>1</v>
      </c>
      <c r="BA32" s="86">
        <f t="shared" si="8"/>
        <v>1</v>
      </c>
      <c r="BB32" s="47"/>
      <c r="BC32" s="47">
        <v>1</v>
      </c>
      <c r="BD32" s="47"/>
      <c r="BE32" s="47"/>
      <c r="BF32" s="97">
        <f t="shared" si="17"/>
        <v>4</v>
      </c>
      <c r="BG32" s="102">
        <f t="shared" si="9"/>
        <v>0</v>
      </c>
      <c r="BH32" s="47"/>
      <c r="BI32" s="47"/>
      <c r="BJ32" s="97">
        <f t="shared" si="19"/>
        <v>0</v>
      </c>
      <c r="BK32" s="102">
        <f t="shared" si="10"/>
        <v>0</v>
      </c>
      <c r="BL32" s="47"/>
      <c r="BM32" s="47"/>
      <c r="BN32" s="94">
        <f t="shared" si="18"/>
        <v>0</v>
      </c>
      <c r="BO32" s="83"/>
    </row>
    <row r="33" spans="1:67" x14ac:dyDescent="0.2">
      <c r="A33" s="18">
        <v>40815</v>
      </c>
      <c r="B33">
        <f t="shared" si="0"/>
        <v>63</v>
      </c>
      <c r="C33">
        <f t="shared" si="11"/>
        <v>449</v>
      </c>
      <c r="D33" s="86">
        <f t="shared" si="1"/>
        <v>6</v>
      </c>
      <c r="E33" s="47">
        <v>6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236</v>
      </c>
      <c r="Q33" s="94">
        <f t="shared" si="3"/>
        <v>57</v>
      </c>
      <c r="R33" s="47">
        <v>38</v>
      </c>
      <c r="S33" s="47"/>
      <c r="T33" s="47"/>
      <c r="U33" s="47">
        <v>11</v>
      </c>
      <c r="V33" s="47"/>
      <c r="W33" s="47">
        <v>8</v>
      </c>
      <c r="X33" s="47"/>
      <c r="Y33" s="47"/>
      <c r="Z33" s="97">
        <f t="shared" si="4"/>
        <v>196</v>
      </c>
      <c r="AA33" s="86">
        <f t="shared" si="12"/>
        <v>0</v>
      </c>
      <c r="AB33" s="47"/>
      <c r="AC33" s="47"/>
      <c r="AD33" s="47"/>
      <c r="AE33" s="47"/>
      <c r="AF33" s="47"/>
      <c r="AG33" s="47"/>
      <c r="AH33" s="47"/>
      <c r="AI33" s="97">
        <f t="shared" si="13"/>
        <v>12</v>
      </c>
      <c r="AJ33" s="35"/>
      <c r="AK33" s="18">
        <v>40815</v>
      </c>
      <c r="AL33" s="86">
        <f t="shared" si="5"/>
        <v>0</v>
      </c>
      <c r="AM33" s="47"/>
      <c r="AN33" s="47"/>
      <c r="AO33" s="47"/>
      <c r="AP33" s="47"/>
      <c r="AQ33" s="97">
        <f t="shared" si="14"/>
        <v>0</v>
      </c>
      <c r="AR33" s="18">
        <v>40815</v>
      </c>
      <c r="AS33" s="86">
        <f t="shared" si="6"/>
        <v>0</v>
      </c>
      <c r="AT33" s="47"/>
      <c r="AU33" s="47"/>
      <c r="AV33" s="97">
        <f t="shared" si="15"/>
        <v>0</v>
      </c>
      <c r="AW33" s="86">
        <f t="shared" si="7"/>
        <v>0</v>
      </c>
      <c r="AX33" s="47"/>
      <c r="AY33" s="47"/>
      <c r="AZ33" s="97">
        <f t="shared" si="16"/>
        <v>1</v>
      </c>
      <c r="BA33" s="86">
        <f t="shared" si="8"/>
        <v>0</v>
      </c>
      <c r="BB33" s="47"/>
      <c r="BC33" s="47"/>
      <c r="BD33" s="47"/>
      <c r="BE33" s="47"/>
      <c r="BF33" s="97">
        <f t="shared" si="17"/>
        <v>4</v>
      </c>
      <c r="BG33" s="102">
        <f t="shared" si="9"/>
        <v>0</v>
      </c>
      <c r="BH33" s="47"/>
      <c r="BI33" s="47"/>
      <c r="BJ33" s="97">
        <f t="shared" si="19"/>
        <v>0</v>
      </c>
      <c r="BK33" s="102">
        <f t="shared" si="10"/>
        <v>0</v>
      </c>
      <c r="BL33" s="47"/>
      <c r="BM33" s="47"/>
      <c r="BN33" s="94">
        <f t="shared" si="18"/>
        <v>0</v>
      </c>
      <c r="BO33" s="83" t="s">
        <v>114</v>
      </c>
    </row>
    <row r="34" spans="1:67" x14ac:dyDescent="0.2">
      <c r="A34" s="18">
        <v>40816</v>
      </c>
      <c r="B34">
        <f t="shared" si="0"/>
        <v>86</v>
      </c>
      <c r="C34">
        <f t="shared" si="11"/>
        <v>535</v>
      </c>
      <c r="D34" s="87">
        <f t="shared" si="1"/>
        <v>17</v>
      </c>
      <c r="E34" s="47">
        <v>17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253</v>
      </c>
      <c r="Q34" s="95">
        <f t="shared" si="3"/>
        <v>69</v>
      </c>
      <c r="R34" s="47">
        <v>46</v>
      </c>
      <c r="S34" s="47"/>
      <c r="T34" s="47"/>
      <c r="U34" s="47">
        <v>11</v>
      </c>
      <c r="V34" s="47"/>
      <c r="W34" s="47">
        <v>12</v>
      </c>
      <c r="X34" s="47"/>
      <c r="Y34" s="47"/>
      <c r="Z34" s="98">
        <f t="shared" si="4"/>
        <v>265</v>
      </c>
      <c r="AA34" s="86">
        <f t="shared" si="12"/>
        <v>0</v>
      </c>
      <c r="AB34" s="47"/>
      <c r="AC34" s="47"/>
      <c r="AD34" s="47"/>
      <c r="AE34" s="47"/>
      <c r="AF34" s="47"/>
      <c r="AG34" s="47"/>
      <c r="AH34" s="47"/>
      <c r="AI34" s="97">
        <f t="shared" si="13"/>
        <v>12</v>
      </c>
      <c r="AJ34" s="36"/>
      <c r="AK34" s="18">
        <v>40816</v>
      </c>
      <c r="AL34" s="86">
        <f t="shared" si="5"/>
        <v>0</v>
      </c>
      <c r="AM34" s="47"/>
      <c r="AN34" s="47"/>
      <c r="AO34" s="47"/>
      <c r="AP34" s="47"/>
      <c r="AQ34" s="97">
        <f t="shared" si="14"/>
        <v>0</v>
      </c>
      <c r="AR34" s="18">
        <v>40816</v>
      </c>
      <c r="AS34" s="86">
        <f t="shared" si="6"/>
        <v>0</v>
      </c>
      <c r="AT34" s="47"/>
      <c r="AU34" s="47"/>
      <c r="AV34" s="97">
        <f t="shared" si="15"/>
        <v>0</v>
      </c>
      <c r="AW34" s="86">
        <f t="shared" si="7"/>
        <v>0</v>
      </c>
      <c r="AX34" s="47"/>
      <c r="AY34" s="47"/>
      <c r="AZ34" s="97">
        <f t="shared" si="16"/>
        <v>1</v>
      </c>
      <c r="BA34" s="86">
        <f t="shared" si="8"/>
        <v>0</v>
      </c>
      <c r="BB34" s="47"/>
      <c r="BC34" s="47"/>
      <c r="BD34" s="47"/>
      <c r="BE34" s="47"/>
      <c r="BF34" s="97">
        <f t="shared" si="17"/>
        <v>4</v>
      </c>
      <c r="BG34" s="102">
        <f t="shared" si="9"/>
        <v>0</v>
      </c>
      <c r="BH34" s="47"/>
      <c r="BI34" s="47"/>
      <c r="BJ34" s="97">
        <f t="shared" si="19"/>
        <v>0</v>
      </c>
      <c r="BK34" s="102">
        <f t="shared" si="10"/>
        <v>0</v>
      </c>
      <c r="BL34" s="47"/>
      <c r="BM34" s="47"/>
      <c r="BN34" s="94">
        <f t="shared" si="18"/>
        <v>0</v>
      </c>
      <c r="BO34" s="83" t="s">
        <v>115</v>
      </c>
    </row>
    <row r="35" spans="1:67" s="30" customFormat="1" x14ac:dyDescent="0.2">
      <c r="A35" s="28" t="s">
        <v>49</v>
      </c>
      <c r="B35" s="29"/>
      <c r="C35" s="29"/>
      <c r="D35" s="37">
        <f t="shared" ref="D35:AP35" si="20">SUM(D5:D34)</f>
        <v>253</v>
      </c>
      <c r="E35" s="37">
        <f t="shared" si="20"/>
        <v>253</v>
      </c>
      <c r="F35" s="37">
        <f t="shared" si="20"/>
        <v>0</v>
      </c>
      <c r="G35" s="37">
        <f t="shared" si="20"/>
        <v>0</v>
      </c>
      <c r="H35" s="37">
        <f t="shared" si="20"/>
        <v>0</v>
      </c>
      <c r="I35" s="37">
        <f t="shared" si="20"/>
        <v>0</v>
      </c>
      <c r="J35" s="37">
        <f t="shared" si="20"/>
        <v>0</v>
      </c>
      <c r="K35" s="37">
        <f>SUM(K5:K34)</f>
        <v>0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253</v>
      </c>
      <c r="Q35" s="37">
        <f t="shared" si="20"/>
        <v>265</v>
      </c>
      <c r="R35" s="37">
        <f t="shared" si="20"/>
        <v>184</v>
      </c>
      <c r="S35" s="37">
        <f>SUM(S5:S34)</f>
        <v>0</v>
      </c>
      <c r="T35" s="37">
        <f t="shared" si="20"/>
        <v>8</v>
      </c>
      <c r="U35" s="37">
        <f t="shared" si="20"/>
        <v>35</v>
      </c>
      <c r="V35" s="37">
        <f>SUM(V5:V34)</f>
        <v>0</v>
      </c>
      <c r="W35" s="37">
        <f t="shared" si="20"/>
        <v>37</v>
      </c>
      <c r="X35" s="37">
        <f t="shared" si="20"/>
        <v>0</v>
      </c>
      <c r="Y35" s="37">
        <f t="shared" si="20"/>
        <v>1</v>
      </c>
      <c r="Z35" s="37">
        <f>SUM(Z34)</f>
        <v>265</v>
      </c>
      <c r="AA35" s="37">
        <f t="shared" si="20"/>
        <v>12</v>
      </c>
      <c r="AB35" s="37">
        <f t="shared" si="20"/>
        <v>0</v>
      </c>
      <c r="AC35" s="37">
        <f t="shared" si="20"/>
        <v>1</v>
      </c>
      <c r="AD35" s="37">
        <f t="shared" si="20"/>
        <v>0</v>
      </c>
      <c r="AE35" s="37">
        <f t="shared" si="20"/>
        <v>6</v>
      </c>
      <c r="AF35" s="137">
        <f t="shared" si="20"/>
        <v>1</v>
      </c>
      <c r="AG35" s="135">
        <f t="shared" si="20"/>
        <v>4</v>
      </c>
      <c r="AH35" s="135">
        <f t="shared" si="20"/>
        <v>0</v>
      </c>
      <c r="AI35" s="37">
        <f>SUM(AI34)</f>
        <v>12</v>
      </c>
      <c r="AJ35" s="37"/>
      <c r="AK35" s="29"/>
      <c r="AL35" s="37">
        <f t="shared" si="20"/>
        <v>0</v>
      </c>
      <c r="AM35" s="37">
        <f t="shared" si="20"/>
        <v>0</v>
      </c>
      <c r="AN35" s="37">
        <f t="shared" si="20"/>
        <v>0</v>
      </c>
      <c r="AO35" s="37">
        <f t="shared" si="20"/>
        <v>0</v>
      </c>
      <c r="AP35" s="37">
        <f t="shared" si="20"/>
        <v>0</v>
      </c>
      <c r="AQ35" s="37">
        <f>SUM(AQ34)</f>
        <v>0</v>
      </c>
      <c r="AR35" s="29"/>
      <c r="AS35" s="37">
        <f>SUM(AS5:AS34)</f>
        <v>0</v>
      </c>
      <c r="AT35" s="37">
        <f>SUM(AT5:AT34)</f>
        <v>0</v>
      </c>
      <c r="AU35" s="37">
        <f>SUM(AU5:AU34)</f>
        <v>0</v>
      </c>
      <c r="AV35" s="37">
        <f>SUM(AV34)</f>
        <v>0</v>
      </c>
      <c r="AW35" s="37">
        <f>SUM(AW5:AW34)</f>
        <v>1</v>
      </c>
      <c r="AX35" s="37">
        <f>SUM(AX5:AX34)</f>
        <v>1</v>
      </c>
      <c r="AY35" s="37">
        <f>SUM(AY5:AY34)</f>
        <v>0</v>
      </c>
      <c r="AZ35" s="37">
        <f>SUM(AZ34)</f>
        <v>1</v>
      </c>
      <c r="BA35" s="37">
        <f>SUM(BA5:BA34)</f>
        <v>4</v>
      </c>
      <c r="BB35" s="37">
        <f>SUM(BB5:BB34)</f>
        <v>0</v>
      </c>
      <c r="BC35" s="37">
        <f>SUM(BC5:BC34)</f>
        <v>4</v>
      </c>
      <c r="BD35" s="37">
        <f>SUM(BD5:BD34)</f>
        <v>0</v>
      </c>
      <c r="BE35" s="37">
        <f>SUM(BE5:BE34)</f>
        <v>0</v>
      </c>
      <c r="BF35" s="37">
        <f>SUM(BF34)</f>
        <v>4</v>
      </c>
      <c r="BG35" s="37">
        <f>SUM(BG5:BG34)</f>
        <v>0</v>
      </c>
      <c r="BH35" s="37">
        <f>SUM(BH5:BH34)</f>
        <v>0</v>
      </c>
      <c r="BI35" s="37">
        <f>SUM(BI5:BI34)</f>
        <v>0</v>
      </c>
      <c r="BJ35" s="37">
        <f>SUM(BJ34)</f>
        <v>0</v>
      </c>
      <c r="BK35" s="37">
        <f>SUM(BK5:BK34)</f>
        <v>0</v>
      </c>
      <c r="BL35" s="37">
        <f>SUM(BL5:BL34)</f>
        <v>0</v>
      </c>
      <c r="BM35" s="37">
        <f>SUM(BM5:BM34)</f>
        <v>0</v>
      </c>
      <c r="BN35" s="37">
        <f>SUM(BN34)</f>
        <v>0</v>
      </c>
      <c r="BO35" s="29"/>
    </row>
    <row r="36" spans="1:67" x14ac:dyDescent="0.2">
      <c r="A36" s="18"/>
      <c r="AF36" s="138" t="s">
        <v>111</v>
      </c>
      <c r="AG36" s="134">
        <f>SUM(AF20:AG34)</f>
        <v>5</v>
      </c>
      <c r="AH36" s="136"/>
      <c r="AK36"/>
      <c r="AR36"/>
    </row>
    <row r="37" spans="1:67" x14ac:dyDescent="0.2">
      <c r="A37" s="18"/>
      <c r="AF37" s="138" t="s">
        <v>112</v>
      </c>
      <c r="AG37" s="134">
        <f>SUM(AF20:AF34)</f>
        <v>1</v>
      </c>
      <c r="AH37" s="136"/>
      <c r="AK37"/>
      <c r="AR37"/>
    </row>
    <row r="38" spans="1:67" x14ac:dyDescent="0.2">
      <c r="A38" s="18"/>
      <c r="AF38" s="139" t="s">
        <v>110</v>
      </c>
      <c r="AG38" s="139">
        <f>SUM(AG37/AG36*100)</f>
        <v>20</v>
      </c>
      <c r="AK38"/>
      <c r="AR38"/>
    </row>
    <row r="39" spans="1:67" x14ac:dyDescent="0.2">
      <c r="A39" s="18"/>
      <c r="AK39"/>
      <c r="AR39"/>
    </row>
    <row r="40" spans="1:67" x14ac:dyDescent="0.2"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48"/>
  <sheetViews>
    <sheetView zoomScale="75" zoomScaleNormal="85" workbookViewId="0">
      <selection activeCell="BL30" sqref="BL30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285156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8" s="3" customFormat="1" ht="11.25" x14ac:dyDescent="0.2"/>
    <row r="2" spans="1:68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8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141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154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63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8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8" x14ac:dyDescent="0.2">
      <c r="A5" s="18">
        <v>40817</v>
      </c>
      <c r="B5">
        <f t="shared" ref="B5:B35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40817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40817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SUM(AW5:AY5)</f>
        <v>0</v>
      </c>
      <c r="BA5" s="102">
        <f>SUM(BB5:BE5)</f>
        <v>0</v>
      </c>
      <c r="BB5" s="47"/>
      <c r="BC5" s="47"/>
      <c r="BD5" s="47"/>
      <c r="BE5" s="47"/>
      <c r="BF5" s="97">
        <f>SUM(BC5:BE5)</f>
        <v>0</v>
      </c>
      <c r="BG5" s="102">
        <f>SUM(BH5:BI5)</f>
        <v>0</v>
      </c>
      <c r="BH5" s="47"/>
      <c r="BI5" s="47"/>
      <c r="BJ5" s="97">
        <f>SUM(BH5:BI5)</f>
        <v>0</v>
      </c>
      <c r="BK5" s="102">
        <f>SUM(BL5:BM5)</f>
        <v>0</v>
      </c>
      <c r="BL5" s="47"/>
      <c r="BM5" s="47"/>
      <c r="BN5" s="93">
        <f>SUM(BK5:BM5)</f>
        <v>0</v>
      </c>
      <c r="BO5" s="104"/>
    </row>
    <row r="6" spans="1:68" ht="15" customHeight="1" x14ac:dyDescent="0.2">
      <c r="A6" s="18">
        <v>40818</v>
      </c>
      <c r="B6">
        <f t="shared" si="0"/>
        <v>0</v>
      </c>
      <c r="C6">
        <f>SUM(C5+B6)</f>
        <v>0</v>
      </c>
      <c r="D6" s="86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5" si="2">SUM(P5+D6)</f>
        <v>0</v>
      </c>
      <c r="Q6" s="94">
        <f t="shared" ref="Q6:Q35" si="3">SUM(R6:Y6)</f>
        <v>0</v>
      </c>
      <c r="R6" s="47"/>
      <c r="S6" s="47"/>
      <c r="T6" s="47"/>
      <c r="U6" s="47"/>
      <c r="V6" s="47"/>
      <c r="W6" s="47"/>
      <c r="X6" s="47"/>
      <c r="Y6" s="47"/>
      <c r="Z6" s="97">
        <f>SUM(Z5+Q6)</f>
        <v>0</v>
      </c>
      <c r="AA6" s="86">
        <f t="shared" ref="AA6:AA35" si="4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40818</v>
      </c>
      <c r="AL6" s="86">
        <f t="shared" ref="AL6:AL35" si="5">SUM(AM6:AP6)</f>
        <v>0</v>
      </c>
      <c r="AM6" s="47"/>
      <c r="AN6" s="47"/>
      <c r="AO6" s="47"/>
      <c r="AP6" s="47"/>
      <c r="AQ6" s="97">
        <f>SUM(AQ5+AL6)</f>
        <v>0</v>
      </c>
      <c r="AR6" s="18">
        <v>40818</v>
      </c>
      <c r="AS6" s="86">
        <f t="shared" ref="AS6:AS34" si="6">SUM(AT6:AU6)</f>
        <v>0</v>
      </c>
      <c r="AT6" s="47"/>
      <c r="AU6" s="47"/>
      <c r="AV6" s="97">
        <f>SUM(AS6+AV5)</f>
        <v>0</v>
      </c>
      <c r="AW6" s="86">
        <f t="shared" ref="AW6:AW35" si="7">SUM(AX6:AY6)</f>
        <v>0</v>
      </c>
      <c r="AX6" s="47"/>
      <c r="AY6" s="47"/>
      <c r="AZ6" s="97">
        <f>SUM(AW6+AZ5)</f>
        <v>0</v>
      </c>
      <c r="BA6" s="102">
        <f t="shared" ref="BA6:BA35" si="8">SUM(BB6:BE6)</f>
        <v>0</v>
      </c>
      <c r="BB6" s="47"/>
      <c r="BC6" s="47"/>
      <c r="BD6" s="47"/>
      <c r="BE6" s="47"/>
      <c r="BF6" s="97">
        <f>SUM(BA6+BF5)</f>
        <v>0</v>
      </c>
      <c r="BG6" s="102">
        <f t="shared" ref="BG6:BG35" si="9">SUM(BH6:BI6)</f>
        <v>0</v>
      </c>
      <c r="BH6" s="47"/>
      <c r="BI6" s="47"/>
      <c r="BJ6" s="97">
        <f>SUM(BG6+BJ5)</f>
        <v>0</v>
      </c>
      <c r="BK6" s="102">
        <f>SUM(BL6:BM6)</f>
        <v>0</v>
      </c>
      <c r="BL6" s="47"/>
      <c r="BM6" s="47"/>
      <c r="BN6" s="94">
        <f>SUM(BK6+BN5)</f>
        <v>0</v>
      </c>
      <c r="BO6" s="83"/>
    </row>
    <row r="7" spans="1:68" x14ac:dyDescent="0.2">
      <c r="A7" s="18">
        <v>40819</v>
      </c>
      <c r="B7">
        <f t="shared" si="0"/>
        <v>21</v>
      </c>
      <c r="C7">
        <f t="shared" ref="C7:C35" si="10">SUM(C6+B7)</f>
        <v>21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6</v>
      </c>
      <c r="R7" s="47">
        <v>3</v>
      </c>
      <c r="S7" s="47"/>
      <c r="T7" s="47">
        <v>3</v>
      </c>
      <c r="U7" s="47"/>
      <c r="V7" s="47"/>
      <c r="W7" s="47"/>
      <c r="X7" s="47"/>
      <c r="Y7" s="47"/>
      <c r="Z7" s="97">
        <f t="shared" ref="Z7:Z35" si="11">SUM(Z6+Q7)</f>
        <v>6</v>
      </c>
      <c r="AA7" s="86">
        <f t="shared" si="4"/>
        <v>15</v>
      </c>
      <c r="AB7" s="47"/>
      <c r="AC7" s="47">
        <v>2</v>
      </c>
      <c r="AD7" s="47">
        <v>1</v>
      </c>
      <c r="AE7" s="47">
        <v>1</v>
      </c>
      <c r="AF7" s="47">
        <v>2</v>
      </c>
      <c r="AG7" s="47">
        <v>9</v>
      </c>
      <c r="AH7" s="47"/>
      <c r="AI7" s="97">
        <f t="shared" ref="AI7:AI35" si="12">SUM(AI6+AA7)</f>
        <v>15</v>
      </c>
      <c r="AJ7" s="35"/>
      <c r="AK7" s="18">
        <v>40819</v>
      </c>
      <c r="AL7" s="86">
        <f t="shared" si="5"/>
        <v>0</v>
      </c>
      <c r="AM7" s="47"/>
      <c r="AN7" s="47"/>
      <c r="AO7" s="47"/>
      <c r="AP7" s="47"/>
      <c r="AQ7" s="97">
        <f t="shared" ref="AQ7:AQ34" si="13">SUM(AQ6+AL7)</f>
        <v>0</v>
      </c>
      <c r="AR7" s="18">
        <v>40819</v>
      </c>
      <c r="AS7" s="86">
        <f t="shared" si="6"/>
        <v>0</v>
      </c>
      <c r="AT7" s="47"/>
      <c r="AU7" s="47"/>
      <c r="AV7" s="97">
        <f t="shared" ref="AV7:AV35" si="14">SUM(AS7+AV6)</f>
        <v>0</v>
      </c>
      <c r="AW7" s="86">
        <f t="shared" si="7"/>
        <v>0</v>
      </c>
      <c r="AX7" s="47"/>
      <c r="AY7" s="47"/>
      <c r="AZ7" s="97">
        <f t="shared" ref="AZ7:AZ35" si="15">SUM(AW7+AZ6)</f>
        <v>0</v>
      </c>
      <c r="BA7" s="102">
        <f t="shared" si="8"/>
        <v>0</v>
      </c>
      <c r="BB7" s="47"/>
      <c r="BC7" s="47"/>
      <c r="BD7" s="47"/>
      <c r="BE7" s="47"/>
      <c r="BF7" s="97">
        <f t="shared" ref="BF7:BF35" si="16">SUM(BC7+BF6)</f>
        <v>0</v>
      </c>
      <c r="BG7" s="102">
        <f t="shared" si="9"/>
        <v>0</v>
      </c>
      <c r="BH7" s="47"/>
      <c r="BI7" s="47"/>
      <c r="BJ7" s="97">
        <f t="shared" ref="BJ7:BJ35" si="17">SUM(BG7+BJ6)</f>
        <v>0</v>
      </c>
      <c r="BK7" s="102">
        <f>SUM(BL7:BM7)</f>
        <v>0</v>
      </c>
      <c r="BL7" s="47"/>
      <c r="BM7" s="47"/>
      <c r="BN7" s="94">
        <f t="shared" ref="BN7:BN35" si="18">SUM(BK7+BN6)</f>
        <v>0</v>
      </c>
      <c r="BO7" s="104"/>
    </row>
    <row r="8" spans="1:68" x14ac:dyDescent="0.2">
      <c r="A8" s="18">
        <v>40820</v>
      </c>
      <c r="B8">
        <f t="shared" si="0"/>
        <v>97</v>
      </c>
      <c r="C8">
        <f t="shared" si="10"/>
        <v>118</v>
      </c>
      <c r="D8" s="86">
        <f t="shared" si="1"/>
        <v>18</v>
      </c>
      <c r="E8" s="47">
        <v>18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18</v>
      </c>
      <c r="Q8" s="94">
        <f t="shared" si="3"/>
        <v>74</v>
      </c>
      <c r="R8" s="47">
        <v>52</v>
      </c>
      <c r="S8" s="47"/>
      <c r="T8" s="47"/>
      <c r="U8" s="47">
        <v>14</v>
      </c>
      <c r="V8" s="47"/>
      <c r="W8" s="47">
        <v>8</v>
      </c>
      <c r="X8" s="47"/>
      <c r="Y8" s="47"/>
      <c r="Z8" s="97">
        <f t="shared" si="11"/>
        <v>80</v>
      </c>
      <c r="AA8" s="86">
        <f t="shared" si="4"/>
        <v>3</v>
      </c>
      <c r="AB8" s="47"/>
      <c r="AC8" s="47"/>
      <c r="AD8" s="47"/>
      <c r="AE8" s="47"/>
      <c r="AF8" s="47"/>
      <c r="AG8" s="47">
        <v>3</v>
      </c>
      <c r="AH8" s="47"/>
      <c r="AI8" s="97">
        <f t="shared" si="12"/>
        <v>18</v>
      </c>
      <c r="AJ8" s="35"/>
      <c r="AK8" s="18">
        <v>40820</v>
      </c>
      <c r="AL8" s="86">
        <f t="shared" si="5"/>
        <v>2</v>
      </c>
      <c r="AM8" s="47"/>
      <c r="AN8" s="47"/>
      <c r="AO8" s="47">
        <v>2</v>
      </c>
      <c r="AP8" s="47"/>
      <c r="AQ8" s="97">
        <f t="shared" si="13"/>
        <v>2</v>
      </c>
      <c r="AR8" s="18">
        <v>40820</v>
      </c>
      <c r="AS8" s="86">
        <f t="shared" si="6"/>
        <v>0</v>
      </c>
      <c r="AT8" s="47"/>
      <c r="AU8" s="47"/>
      <c r="AV8" s="97">
        <f t="shared" si="14"/>
        <v>0</v>
      </c>
      <c r="AW8" s="86">
        <f t="shared" si="7"/>
        <v>0</v>
      </c>
      <c r="AX8" s="47"/>
      <c r="AY8" s="47"/>
      <c r="AZ8" s="97">
        <f t="shared" si="15"/>
        <v>0</v>
      </c>
      <c r="BA8" s="102">
        <f t="shared" si="8"/>
        <v>0</v>
      </c>
      <c r="BB8" s="47"/>
      <c r="BC8" s="47"/>
      <c r="BD8" s="47"/>
      <c r="BE8" s="47"/>
      <c r="BF8" s="97">
        <f t="shared" si="16"/>
        <v>0</v>
      </c>
      <c r="BG8" s="102">
        <f t="shared" si="9"/>
        <v>0</v>
      </c>
      <c r="BH8" s="47"/>
      <c r="BI8" s="47"/>
      <c r="BJ8" s="97">
        <f t="shared" si="17"/>
        <v>0</v>
      </c>
      <c r="BK8" s="102">
        <f t="shared" ref="BK8:BK35" si="19">SUM(BL8:BM8)</f>
        <v>0</v>
      </c>
      <c r="BL8" s="47"/>
      <c r="BM8" s="47"/>
      <c r="BN8" s="94">
        <f t="shared" si="18"/>
        <v>0</v>
      </c>
      <c r="BO8" s="104"/>
    </row>
    <row r="9" spans="1:68" x14ac:dyDescent="0.2">
      <c r="A9" s="18">
        <v>40821</v>
      </c>
      <c r="B9">
        <f t="shared" si="0"/>
        <v>120</v>
      </c>
      <c r="C9">
        <f t="shared" si="10"/>
        <v>238</v>
      </c>
      <c r="D9" s="86">
        <f t="shared" si="1"/>
        <v>15</v>
      </c>
      <c r="E9" s="47">
        <v>15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33</v>
      </c>
      <c r="Q9" s="94">
        <f t="shared" si="3"/>
        <v>104</v>
      </c>
      <c r="R9" s="47">
        <v>76</v>
      </c>
      <c r="S9" s="47"/>
      <c r="T9" s="47">
        <v>9</v>
      </c>
      <c r="U9" s="47">
        <v>2</v>
      </c>
      <c r="V9" s="47"/>
      <c r="W9" s="47">
        <v>16</v>
      </c>
      <c r="X9" s="47"/>
      <c r="Y9" s="47">
        <v>1</v>
      </c>
      <c r="Z9" s="97">
        <f t="shared" si="11"/>
        <v>184</v>
      </c>
      <c r="AA9" s="86">
        <f t="shared" si="4"/>
        <v>1</v>
      </c>
      <c r="AB9" s="47"/>
      <c r="AC9" s="47"/>
      <c r="AD9" s="47"/>
      <c r="AE9" s="47">
        <v>1</v>
      </c>
      <c r="AF9" s="47"/>
      <c r="AG9" s="47"/>
      <c r="AH9" s="47"/>
      <c r="AI9" s="97">
        <f t="shared" si="12"/>
        <v>19</v>
      </c>
      <c r="AJ9" s="35"/>
      <c r="AK9" s="18">
        <v>40821</v>
      </c>
      <c r="AL9" s="86">
        <f t="shared" si="5"/>
        <v>0</v>
      </c>
      <c r="AM9" s="47"/>
      <c r="AN9" s="47"/>
      <c r="AO9" s="47"/>
      <c r="AP9" s="47"/>
      <c r="AQ9" s="97">
        <f t="shared" si="13"/>
        <v>2</v>
      </c>
      <c r="AR9" s="18">
        <v>40821</v>
      </c>
      <c r="AS9" s="86">
        <f t="shared" si="6"/>
        <v>0</v>
      </c>
      <c r="AT9" s="47"/>
      <c r="AU9" s="47"/>
      <c r="AV9" s="97">
        <f t="shared" si="14"/>
        <v>0</v>
      </c>
      <c r="AW9" s="86">
        <f t="shared" si="7"/>
        <v>0</v>
      </c>
      <c r="AX9" s="47"/>
      <c r="AY9" s="47"/>
      <c r="AZ9" s="97">
        <f t="shared" si="15"/>
        <v>0</v>
      </c>
      <c r="BA9" s="102">
        <f t="shared" si="8"/>
        <v>0</v>
      </c>
      <c r="BB9" s="47"/>
      <c r="BC9" s="47"/>
      <c r="BD9" s="47"/>
      <c r="BE9" s="47"/>
      <c r="BF9" s="97">
        <f t="shared" si="16"/>
        <v>0</v>
      </c>
      <c r="BG9" s="102">
        <f t="shared" si="9"/>
        <v>0</v>
      </c>
      <c r="BH9" s="47"/>
      <c r="BI9" s="47"/>
      <c r="BJ9" s="97">
        <f t="shared" si="17"/>
        <v>0</v>
      </c>
      <c r="BK9" s="102">
        <f t="shared" si="19"/>
        <v>0</v>
      </c>
      <c r="BL9" s="47"/>
      <c r="BM9" s="47"/>
      <c r="BN9" s="94">
        <f t="shared" si="18"/>
        <v>0</v>
      </c>
      <c r="BO9" s="104" t="s">
        <v>117</v>
      </c>
    </row>
    <row r="10" spans="1:68" x14ac:dyDescent="0.2">
      <c r="A10" s="18">
        <v>40822</v>
      </c>
      <c r="B10">
        <f t="shared" si="0"/>
        <v>42</v>
      </c>
      <c r="C10">
        <f t="shared" si="10"/>
        <v>280</v>
      </c>
      <c r="D10" s="86">
        <f t="shared" si="1"/>
        <v>3</v>
      </c>
      <c r="E10" s="47">
        <v>3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36</v>
      </c>
      <c r="Q10" s="94">
        <f t="shared" si="3"/>
        <v>35</v>
      </c>
      <c r="R10" s="47">
        <v>23</v>
      </c>
      <c r="S10" s="47"/>
      <c r="T10" s="47">
        <v>4</v>
      </c>
      <c r="U10" s="47">
        <v>1</v>
      </c>
      <c r="V10" s="47"/>
      <c r="W10" s="47">
        <v>7</v>
      </c>
      <c r="X10" s="47"/>
      <c r="Y10" s="47"/>
      <c r="Z10" s="97">
        <f t="shared" si="11"/>
        <v>219</v>
      </c>
      <c r="AA10" s="86">
        <f t="shared" si="4"/>
        <v>2</v>
      </c>
      <c r="AB10" s="47"/>
      <c r="AC10" s="47">
        <v>1</v>
      </c>
      <c r="AD10" s="47"/>
      <c r="AE10" s="47"/>
      <c r="AF10" s="47">
        <v>1</v>
      </c>
      <c r="AG10" s="47"/>
      <c r="AH10" s="47"/>
      <c r="AI10" s="97">
        <f t="shared" si="12"/>
        <v>21</v>
      </c>
      <c r="AJ10" s="35"/>
      <c r="AK10" s="18">
        <v>40822</v>
      </c>
      <c r="AL10" s="86">
        <f t="shared" si="5"/>
        <v>0</v>
      </c>
      <c r="AM10" s="47"/>
      <c r="AN10" s="47"/>
      <c r="AO10" s="47"/>
      <c r="AP10" s="47"/>
      <c r="AQ10" s="97">
        <f t="shared" si="13"/>
        <v>2</v>
      </c>
      <c r="AR10" s="18">
        <v>40822</v>
      </c>
      <c r="AS10" s="86">
        <f t="shared" si="6"/>
        <v>0</v>
      </c>
      <c r="AT10" s="47"/>
      <c r="AU10" s="47"/>
      <c r="AV10" s="97">
        <f t="shared" si="14"/>
        <v>0</v>
      </c>
      <c r="AW10" s="86">
        <f t="shared" si="7"/>
        <v>2</v>
      </c>
      <c r="AX10" s="47">
        <v>2</v>
      </c>
      <c r="AY10" s="47"/>
      <c r="AZ10" s="97">
        <f t="shared" si="15"/>
        <v>2</v>
      </c>
      <c r="BA10" s="102">
        <f t="shared" si="8"/>
        <v>0</v>
      </c>
      <c r="BB10" s="47"/>
      <c r="BC10" s="47"/>
      <c r="BD10" s="47"/>
      <c r="BE10" s="47"/>
      <c r="BF10" s="97">
        <f t="shared" si="16"/>
        <v>0</v>
      </c>
      <c r="BG10" s="102">
        <f t="shared" si="9"/>
        <v>0</v>
      </c>
      <c r="BH10" s="47"/>
      <c r="BI10" s="47" t="s">
        <v>59</v>
      </c>
      <c r="BJ10" s="97">
        <f t="shared" si="17"/>
        <v>0</v>
      </c>
      <c r="BK10" s="102">
        <f t="shared" si="19"/>
        <v>0</v>
      </c>
      <c r="BL10" s="47"/>
      <c r="BM10" s="47" t="s">
        <v>59</v>
      </c>
      <c r="BN10" s="94">
        <f t="shared" si="18"/>
        <v>0</v>
      </c>
      <c r="BO10" s="104" t="s">
        <v>118</v>
      </c>
    </row>
    <row r="11" spans="1:68" x14ac:dyDescent="0.2">
      <c r="A11" s="18">
        <v>40823</v>
      </c>
      <c r="B11">
        <f t="shared" si="0"/>
        <v>40</v>
      </c>
      <c r="C11">
        <f t="shared" si="10"/>
        <v>320</v>
      </c>
      <c r="D11" s="86">
        <f t="shared" si="1"/>
        <v>3</v>
      </c>
      <c r="E11" s="47">
        <v>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39</v>
      </c>
      <c r="Q11" s="94">
        <f t="shared" si="3"/>
        <v>33</v>
      </c>
      <c r="R11" s="47">
        <v>20</v>
      </c>
      <c r="S11" s="47"/>
      <c r="T11" s="47">
        <v>1</v>
      </c>
      <c r="U11" s="47"/>
      <c r="V11" s="47"/>
      <c r="W11" s="47">
        <v>12</v>
      </c>
      <c r="X11" s="47"/>
      <c r="Y11" s="47"/>
      <c r="Z11" s="97">
        <f t="shared" si="11"/>
        <v>252</v>
      </c>
      <c r="AA11" s="86">
        <f t="shared" si="4"/>
        <v>4</v>
      </c>
      <c r="AB11" s="47"/>
      <c r="AC11" s="47">
        <v>3</v>
      </c>
      <c r="AD11" s="47"/>
      <c r="AE11" s="47"/>
      <c r="AF11" s="47"/>
      <c r="AG11" s="47">
        <v>1</v>
      </c>
      <c r="AH11" s="47"/>
      <c r="AI11" s="97">
        <f t="shared" si="12"/>
        <v>25</v>
      </c>
      <c r="AJ11" s="35"/>
      <c r="AK11" s="18">
        <v>40823</v>
      </c>
      <c r="AL11" s="86">
        <f t="shared" si="5"/>
        <v>0</v>
      </c>
      <c r="AM11" s="47"/>
      <c r="AN11" s="47"/>
      <c r="AO11" s="47"/>
      <c r="AP11" s="47"/>
      <c r="AQ11" s="97">
        <f t="shared" si="13"/>
        <v>2</v>
      </c>
      <c r="AR11" s="18">
        <v>40823</v>
      </c>
      <c r="AS11" s="86">
        <f t="shared" si="6"/>
        <v>0</v>
      </c>
      <c r="AT11" s="47"/>
      <c r="AU11" s="47"/>
      <c r="AV11" s="97">
        <f t="shared" si="14"/>
        <v>0</v>
      </c>
      <c r="AW11" s="86">
        <f t="shared" si="7"/>
        <v>0</v>
      </c>
      <c r="AX11" s="47"/>
      <c r="AY11" s="47"/>
      <c r="AZ11" s="97">
        <f t="shared" si="15"/>
        <v>2</v>
      </c>
      <c r="BA11" s="102">
        <f t="shared" si="8"/>
        <v>0</v>
      </c>
      <c r="BB11" s="47"/>
      <c r="BC11" s="47"/>
      <c r="BD11" s="47"/>
      <c r="BE11" s="47"/>
      <c r="BF11" s="97">
        <f t="shared" si="16"/>
        <v>0</v>
      </c>
      <c r="BG11" s="102">
        <f t="shared" si="9"/>
        <v>0</v>
      </c>
      <c r="BH11" s="47"/>
      <c r="BI11" s="47"/>
      <c r="BJ11" s="97">
        <f t="shared" si="17"/>
        <v>0</v>
      </c>
      <c r="BK11" s="102">
        <f t="shared" si="19"/>
        <v>0</v>
      </c>
      <c r="BL11" s="47"/>
      <c r="BM11" s="47"/>
      <c r="BN11" s="94">
        <f t="shared" si="18"/>
        <v>0</v>
      </c>
      <c r="BO11" s="104" t="s">
        <v>119</v>
      </c>
    </row>
    <row r="12" spans="1:68" x14ac:dyDescent="0.2">
      <c r="A12" s="18">
        <v>40824</v>
      </c>
      <c r="B12">
        <f t="shared" si="0"/>
        <v>23</v>
      </c>
      <c r="C12">
        <f t="shared" si="10"/>
        <v>343</v>
      </c>
      <c r="D12" s="86">
        <f t="shared" si="1"/>
        <v>0</v>
      </c>
      <c r="E12" s="47">
        <v>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39</v>
      </c>
      <c r="Q12" s="94">
        <f t="shared" si="3"/>
        <v>13</v>
      </c>
      <c r="R12" s="47">
        <v>9</v>
      </c>
      <c r="S12" s="47"/>
      <c r="T12" s="47">
        <v>2</v>
      </c>
      <c r="U12" s="47">
        <v>1</v>
      </c>
      <c r="V12" s="47"/>
      <c r="W12" s="47">
        <v>1</v>
      </c>
      <c r="X12" s="47"/>
      <c r="Y12" s="47"/>
      <c r="Z12" s="97">
        <f t="shared" si="11"/>
        <v>265</v>
      </c>
      <c r="AA12" s="86">
        <f t="shared" si="4"/>
        <v>9</v>
      </c>
      <c r="AB12" s="47"/>
      <c r="AC12" s="47">
        <v>5</v>
      </c>
      <c r="AD12" s="47"/>
      <c r="AE12" s="47">
        <v>1</v>
      </c>
      <c r="AF12" s="47"/>
      <c r="AG12" s="47">
        <v>3</v>
      </c>
      <c r="AH12" s="47"/>
      <c r="AI12" s="97">
        <f t="shared" si="12"/>
        <v>34</v>
      </c>
      <c r="AJ12" s="35"/>
      <c r="AK12" s="18">
        <v>40824</v>
      </c>
      <c r="AL12" s="86">
        <f t="shared" si="5"/>
        <v>0</v>
      </c>
      <c r="AM12" s="47"/>
      <c r="AN12" s="47"/>
      <c r="AO12" s="47"/>
      <c r="AP12" s="47"/>
      <c r="AQ12" s="97">
        <f t="shared" si="13"/>
        <v>2</v>
      </c>
      <c r="AR12" s="18">
        <v>40824</v>
      </c>
      <c r="AS12" s="86">
        <f t="shared" si="6"/>
        <v>0</v>
      </c>
      <c r="AT12" s="47"/>
      <c r="AU12" s="47"/>
      <c r="AV12" s="97">
        <f t="shared" si="14"/>
        <v>0</v>
      </c>
      <c r="AW12" s="86">
        <f t="shared" si="7"/>
        <v>1</v>
      </c>
      <c r="AX12" s="47">
        <v>1</v>
      </c>
      <c r="AY12" s="47"/>
      <c r="AZ12" s="97">
        <f t="shared" si="15"/>
        <v>3</v>
      </c>
      <c r="BA12" s="102">
        <f t="shared" si="8"/>
        <v>0</v>
      </c>
      <c r="BB12" s="47"/>
      <c r="BC12" s="47"/>
      <c r="BD12" s="47"/>
      <c r="BE12" s="47"/>
      <c r="BF12" s="97">
        <f t="shared" si="16"/>
        <v>0</v>
      </c>
      <c r="BG12" s="102">
        <f t="shared" si="9"/>
        <v>0</v>
      </c>
      <c r="BH12" s="47"/>
      <c r="BI12" s="47"/>
      <c r="BJ12" s="97">
        <f t="shared" si="17"/>
        <v>0</v>
      </c>
      <c r="BK12" s="102">
        <f t="shared" si="19"/>
        <v>0</v>
      </c>
      <c r="BL12" s="47"/>
      <c r="BM12" s="47"/>
      <c r="BN12" s="94">
        <f t="shared" si="18"/>
        <v>0</v>
      </c>
      <c r="BO12" s="104" t="s">
        <v>120</v>
      </c>
    </row>
    <row r="13" spans="1:68" x14ac:dyDescent="0.2">
      <c r="A13" s="18">
        <v>40825</v>
      </c>
      <c r="B13">
        <f t="shared" si="0"/>
        <v>0</v>
      </c>
      <c r="C13">
        <f t="shared" si="10"/>
        <v>343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39</v>
      </c>
      <c r="Q13" s="94">
        <f t="shared" si="3"/>
        <v>0</v>
      </c>
      <c r="R13" s="47"/>
      <c r="S13" s="47"/>
      <c r="T13" s="47"/>
      <c r="U13" s="47"/>
      <c r="V13" s="47"/>
      <c r="W13" s="47"/>
      <c r="X13" s="47"/>
      <c r="Y13" s="47"/>
      <c r="Z13" s="97">
        <f t="shared" si="11"/>
        <v>265</v>
      </c>
      <c r="AA13" s="86">
        <f t="shared" si="4"/>
        <v>0</v>
      </c>
      <c r="AB13" s="47"/>
      <c r="AC13" s="47"/>
      <c r="AD13" s="47"/>
      <c r="AE13" s="47"/>
      <c r="AF13" s="47"/>
      <c r="AG13" s="47"/>
      <c r="AH13" s="47"/>
      <c r="AI13" s="97">
        <f t="shared" si="12"/>
        <v>34</v>
      </c>
      <c r="AJ13" s="35"/>
      <c r="AK13" s="18">
        <v>40825</v>
      </c>
      <c r="AL13" s="86">
        <f t="shared" si="5"/>
        <v>0</v>
      </c>
      <c r="AM13" s="47"/>
      <c r="AN13" s="47"/>
      <c r="AO13" s="47"/>
      <c r="AP13" s="47"/>
      <c r="AQ13" s="97">
        <f t="shared" si="13"/>
        <v>2</v>
      </c>
      <c r="AR13" s="18">
        <v>40825</v>
      </c>
      <c r="AS13" s="86">
        <f t="shared" si="6"/>
        <v>0</v>
      </c>
      <c r="AT13" s="47"/>
      <c r="AU13" s="47"/>
      <c r="AV13" s="97">
        <f t="shared" si="14"/>
        <v>0</v>
      </c>
      <c r="AW13" s="86">
        <f t="shared" si="7"/>
        <v>0</v>
      </c>
      <c r="AX13" s="47"/>
      <c r="AY13" s="47"/>
      <c r="AZ13" s="97">
        <f t="shared" si="15"/>
        <v>3</v>
      </c>
      <c r="BA13" s="102">
        <f t="shared" si="8"/>
        <v>0</v>
      </c>
      <c r="BB13" s="47"/>
      <c r="BC13" s="47"/>
      <c r="BD13" s="47"/>
      <c r="BE13" s="47"/>
      <c r="BF13" s="97">
        <f t="shared" si="16"/>
        <v>0</v>
      </c>
      <c r="BG13" s="102">
        <f t="shared" si="9"/>
        <v>0</v>
      </c>
      <c r="BH13" s="47"/>
      <c r="BI13" s="47"/>
      <c r="BJ13" s="97">
        <f t="shared" si="17"/>
        <v>0</v>
      </c>
      <c r="BK13" s="102">
        <f t="shared" si="19"/>
        <v>0</v>
      </c>
      <c r="BL13" s="47"/>
      <c r="BM13" s="47"/>
      <c r="BN13" s="94">
        <f t="shared" si="18"/>
        <v>0</v>
      </c>
      <c r="BO13" s="104"/>
    </row>
    <row r="14" spans="1:68" x14ac:dyDescent="0.2">
      <c r="A14" s="18">
        <v>40826</v>
      </c>
      <c r="B14">
        <f t="shared" si="0"/>
        <v>25</v>
      </c>
      <c r="C14">
        <f t="shared" si="10"/>
        <v>368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39</v>
      </c>
      <c r="Q14" s="94">
        <f t="shared" si="3"/>
        <v>20</v>
      </c>
      <c r="R14" s="47">
        <v>15</v>
      </c>
      <c r="S14" s="47"/>
      <c r="T14" s="47">
        <v>1</v>
      </c>
      <c r="U14" s="47"/>
      <c r="V14" s="47"/>
      <c r="W14" s="47">
        <v>4</v>
      </c>
      <c r="X14" s="47"/>
      <c r="Y14" s="47"/>
      <c r="Z14" s="97">
        <f t="shared" si="11"/>
        <v>285</v>
      </c>
      <c r="AA14" s="86">
        <f t="shared" si="4"/>
        <v>3</v>
      </c>
      <c r="AB14" s="47"/>
      <c r="AC14" s="47">
        <v>3</v>
      </c>
      <c r="AD14" s="47"/>
      <c r="AE14" s="47"/>
      <c r="AF14" s="47"/>
      <c r="AG14" s="47"/>
      <c r="AH14" s="47"/>
      <c r="AI14" s="97">
        <f t="shared" si="12"/>
        <v>37</v>
      </c>
      <c r="AJ14" s="35"/>
      <c r="AK14" s="18">
        <v>40826</v>
      </c>
      <c r="AL14" s="86">
        <f t="shared" si="5"/>
        <v>1</v>
      </c>
      <c r="AM14" s="47">
        <v>1</v>
      </c>
      <c r="AN14" s="47"/>
      <c r="AO14" s="47"/>
      <c r="AP14" s="47"/>
      <c r="AQ14" s="97">
        <f t="shared" si="13"/>
        <v>3</v>
      </c>
      <c r="AR14" s="18">
        <v>40826</v>
      </c>
      <c r="AS14" s="86">
        <f t="shared" si="6"/>
        <v>0</v>
      </c>
      <c r="AT14" s="47"/>
      <c r="AU14" s="47"/>
      <c r="AV14" s="97">
        <f t="shared" si="14"/>
        <v>0</v>
      </c>
      <c r="AW14" s="86">
        <f t="shared" si="7"/>
        <v>0</v>
      </c>
      <c r="AX14" s="47"/>
      <c r="AY14" s="47"/>
      <c r="AZ14" s="97">
        <f t="shared" si="15"/>
        <v>3</v>
      </c>
      <c r="BA14" s="102">
        <f t="shared" si="8"/>
        <v>0</v>
      </c>
      <c r="BB14" s="47"/>
      <c r="BC14" s="47"/>
      <c r="BD14" s="47"/>
      <c r="BE14" s="47"/>
      <c r="BF14" s="97">
        <f t="shared" si="16"/>
        <v>0</v>
      </c>
      <c r="BG14" s="102">
        <f t="shared" si="9"/>
        <v>1</v>
      </c>
      <c r="BH14" s="47">
        <v>1</v>
      </c>
      <c r="BI14" s="47"/>
      <c r="BJ14" s="97">
        <f t="shared" si="17"/>
        <v>1</v>
      </c>
      <c r="BK14" s="102">
        <f t="shared" si="19"/>
        <v>0</v>
      </c>
      <c r="BL14" s="47"/>
      <c r="BM14" s="47"/>
      <c r="BN14" s="94">
        <f t="shared" si="18"/>
        <v>0</v>
      </c>
      <c r="BO14" s="104" t="s">
        <v>121</v>
      </c>
      <c r="BP14" t="s">
        <v>122</v>
      </c>
    </row>
    <row r="15" spans="1:68" x14ac:dyDescent="0.2">
      <c r="A15" s="18">
        <v>40827</v>
      </c>
      <c r="B15">
        <f t="shared" si="0"/>
        <v>11</v>
      </c>
      <c r="C15">
        <f t="shared" si="10"/>
        <v>379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39</v>
      </c>
      <c r="Q15" s="94">
        <f t="shared" si="3"/>
        <v>7</v>
      </c>
      <c r="R15" s="47">
        <v>5</v>
      </c>
      <c r="S15" s="47"/>
      <c r="T15" s="47"/>
      <c r="U15" s="47"/>
      <c r="V15" s="47"/>
      <c r="W15" s="47">
        <v>2</v>
      </c>
      <c r="X15" s="47"/>
      <c r="Y15" s="47"/>
      <c r="Z15" s="97">
        <f t="shared" si="11"/>
        <v>292</v>
      </c>
      <c r="AA15" s="86">
        <f t="shared" si="4"/>
        <v>4</v>
      </c>
      <c r="AB15" s="47"/>
      <c r="AC15" s="47"/>
      <c r="AD15" s="47"/>
      <c r="AE15" s="47"/>
      <c r="AF15" s="47">
        <v>1</v>
      </c>
      <c r="AG15" s="47">
        <v>3</v>
      </c>
      <c r="AH15" s="47"/>
      <c r="AI15" s="97">
        <f t="shared" si="12"/>
        <v>41</v>
      </c>
      <c r="AJ15" s="35"/>
      <c r="AK15" s="18">
        <v>40827</v>
      </c>
      <c r="AL15" s="86">
        <f t="shared" si="5"/>
        <v>0</v>
      </c>
      <c r="AM15" s="47"/>
      <c r="AN15" s="47"/>
      <c r="AO15" s="47"/>
      <c r="AP15" s="47"/>
      <c r="AQ15" s="97">
        <f t="shared" si="13"/>
        <v>3</v>
      </c>
      <c r="AR15" s="18">
        <v>40827</v>
      </c>
      <c r="AS15" s="86">
        <f t="shared" si="6"/>
        <v>0</v>
      </c>
      <c r="AT15" s="47"/>
      <c r="AU15" s="47"/>
      <c r="AV15" s="97">
        <f t="shared" si="14"/>
        <v>0</v>
      </c>
      <c r="AW15" s="86">
        <f t="shared" si="7"/>
        <v>0</v>
      </c>
      <c r="AX15" s="47"/>
      <c r="AY15" s="47"/>
      <c r="AZ15" s="97">
        <f t="shared" si="15"/>
        <v>3</v>
      </c>
      <c r="BA15" s="102">
        <f t="shared" si="8"/>
        <v>0</v>
      </c>
      <c r="BB15" s="47"/>
      <c r="BC15" s="47"/>
      <c r="BD15" s="47"/>
      <c r="BE15" s="47"/>
      <c r="BF15" s="97">
        <f t="shared" si="16"/>
        <v>0</v>
      </c>
      <c r="BG15" s="102">
        <f t="shared" si="9"/>
        <v>0</v>
      </c>
      <c r="BH15" s="47"/>
      <c r="BI15" s="47"/>
      <c r="BJ15" s="97">
        <f t="shared" si="17"/>
        <v>1</v>
      </c>
      <c r="BK15" s="102">
        <f t="shared" si="19"/>
        <v>0</v>
      </c>
      <c r="BL15" s="47"/>
      <c r="BM15" s="47"/>
      <c r="BN15" s="94">
        <f t="shared" si="18"/>
        <v>0</v>
      </c>
      <c r="BO15" s="104" t="s">
        <v>123</v>
      </c>
    </row>
    <row r="16" spans="1:68" x14ac:dyDescent="0.2">
      <c r="A16" s="18">
        <v>40828</v>
      </c>
      <c r="B16">
        <f t="shared" si="0"/>
        <v>116</v>
      </c>
      <c r="C16">
        <f t="shared" si="10"/>
        <v>495</v>
      </c>
      <c r="D16" s="86">
        <f t="shared" si="1"/>
        <v>8</v>
      </c>
      <c r="E16" s="47">
        <v>8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47</v>
      </c>
      <c r="Q16" s="94">
        <f t="shared" si="3"/>
        <v>98</v>
      </c>
      <c r="R16" s="47">
        <v>74</v>
      </c>
      <c r="S16" s="47"/>
      <c r="T16" s="47">
        <v>9</v>
      </c>
      <c r="U16" s="47">
        <v>2</v>
      </c>
      <c r="V16" s="47"/>
      <c r="W16" s="47">
        <v>13</v>
      </c>
      <c r="X16" s="47"/>
      <c r="Y16" s="47"/>
      <c r="Z16" s="97">
        <f t="shared" si="11"/>
        <v>390</v>
      </c>
      <c r="AA16" s="86">
        <f t="shared" si="4"/>
        <v>9</v>
      </c>
      <c r="AB16" s="47"/>
      <c r="AC16" s="47">
        <v>3</v>
      </c>
      <c r="AD16" s="47"/>
      <c r="AE16" s="47">
        <v>1</v>
      </c>
      <c r="AF16" s="47">
        <v>1</v>
      </c>
      <c r="AG16" s="47">
        <v>4</v>
      </c>
      <c r="AH16" s="47"/>
      <c r="AI16" s="97">
        <f t="shared" si="12"/>
        <v>50</v>
      </c>
      <c r="AJ16" s="35"/>
      <c r="AK16" s="18">
        <v>40828</v>
      </c>
      <c r="AL16" s="86">
        <f t="shared" si="5"/>
        <v>0</v>
      </c>
      <c r="AM16" s="47"/>
      <c r="AN16" s="47"/>
      <c r="AO16" s="47"/>
      <c r="AP16" s="47"/>
      <c r="AQ16" s="97">
        <f t="shared" si="13"/>
        <v>3</v>
      </c>
      <c r="AR16" s="18">
        <v>40828</v>
      </c>
      <c r="AS16" s="86">
        <f t="shared" si="6"/>
        <v>0</v>
      </c>
      <c r="AT16" s="47"/>
      <c r="AU16" s="47"/>
      <c r="AV16" s="97">
        <f t="shared" si="14"/>
        <v>0</v>
      </c>
      <c r="AW16" s="86">
        <f t="shared" si="7"/>
        <v>0</v>
      </c>
      <c r="AX16" s="47"/>
      <c r="AY16" s="47"/>
      <c r="AZ16" s="97">
        <f t="shared" si="15"/>
        <v>3</v>
      </c>
      <c r="BA16" s="102">
        <f t="shared" si="8"/>
        <v>0</v>
      </c>
      <c r="BB16" s="47"/>
      <c r="BC16" s="47"/>
      <c r="BD16" s="47"/>
      <c r="BE16" s="47"/>
      <c r="BF16" s="97">
        <f t="shared" si="16"/>
        <v>0</v>
      </c>
      <c r="BG16" s="102">
        <f t="shared" si="9"/>
        <v>1</v>
      </c>
      <c r="BH16" s="47">
        <v>1</v>
      </c>
      <c r="BI16" s="47"/>
      <c r="BJ16" s="97">
        <f t="shared" si="17"/>
        <v>2</v>
      </c>
      <c r="BK16" s="102">
        <f t="shared" si="19"/>
        <v>0</v>
      </c>
      <c r="BL16" s="47"/>
      <c r="BM16" s="47"/>
      <c r="BN16" s="94">
        <f t="shared" si="18"/>
        <v>0</v>
      </c>
      <c r="BO16" s="83" t="s">
        <v>124</v>
      </c>
    </row>
    <row r="17" spans="1:71" x14ac:dyDescent="0.2">
      <c r="A17" s="18">
        <v>40829</v>
      </c>
      <c r="B17">
        <f t="shared" si="0"/>
        <v>49</v>
      </c>
      <c r="C17">
        <f t="shared" si="10"/>
        <v>544</v>
      </c>
      <c r="D17" s="86">
        <f t="shared" si="1"/>
        <v>3</v>
      </c>
      <c r="E17" s="47">
        <v>3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50</v>
      </c>
      <c r="Q17" s="94">
        <f t="shared" si="3"/>
        <v>37</v>
      </c>
      <c r="R17" s="47">
        <v>26</v>
      </c>
      <c r="S17" s="47"/>
      <c r="T17" s="47">
        <v>2</v>
      </c>
      <c r="U17" s="47"/>
      <c r="V17" s="47"/>
      <c r="W17" s="47">
        <v>9</v>
      </c>
      <c r="X17" s="47"/>
      <c r="Y17" s="47"/>
      <c r="Z17" s="97">
        <f t="shared" si="11"/>
        <v>427</v>
      </c>
      <c r="AA17" s="86">
        <f t="shared" si="4"/>
        <v>8</v>
      </c>
      <c r="AB17" s="47"/>
      <c r="AC17" s="47">
        <v>3</v>
      </c>
      <c r="AD17" s="47"/>
      <c r="AE17" s="47">
        <v>1</v>
      </c>
      <c r="AF17" s="47">
        <v>1</v>
      </c>
      <c r="AG17" s="47">
        <v>3</v>
      </c>
      <c r="AH17" s="47"/>
      <c r="AI17" s="97">
        <f t="shared" si="12"/>
        <v>58</v>
      </c>
      <c r="AJ17" s="35"/>
      <c r="AK17" s="18">
        <v>40829</v>
      </c>
      <c r="AL17" s="86">
        <f t="shared" si="5"/>
        <v>0</v>
      </c>
      <c r="AM17" s="47"/>
      <c r="AN17" s="47"/>
      <c r="AO17" s="47"/>
      <c r="AP17" s="47"/>
      <c r="AQ17" s="97">
        <f t="shared" si="13"/>
        <v>3</v>
      </c>
      <c r="AR17" s="18">
        <v>40829</v>
      </c>
      <c r="AS17" s="86">
        <f t="shared" si="6"/>
        <v>0</v>
      </c>
      <c r="AT17" s="47"/>
      <c r="AU17" s="47"/>
      <c r="AV17" s="97">
        <f t="shared" si="14"/>
        <v>0</v>
      </c>
      <c r="AW17" s="86">
        <f t="shared" si="7"/>
        <v>1</v>
      </c>
      <c r="AX17" s="47">
        <v>1</v>
      </c>
      <c r="AY17" s="47"/>
      <c r="AZ17" s="97">
        <f t="shared" si="15"/>
        <v>4</v>
      </c>
      <c r="BA17" s="102">
        <f t="shared" si="8"/>
        <v>0</v>
      </c>
      <c r="BB17" s="47"/>
      <c r="BC17" s="47"/>
      <c r="BD17" s="47"/>
      <c r="BE17" s="47"/>
      <c r="BF17" s="97">
        <f t="shared" si="16"/>
        <v>0</v>
      </c>
      <c r="BG17" s="102">
        <f t="shared" si="9"/>
        <v>0</v>
      </c>
      <c r="BH17" s="47"/>
      <c r="BI17" s="47"/>
      <c r="BJ17" s="97">
        <f t="shared" si="17"/>
        <v>2</v>
      </c>
      <c r="BK17" s="102">
        <f t="shared" si="19"/>
        <v>0</v>
      </c>
      <c r="BL17" s="47"/>
      <c r="BM17" s="47"/>
      <c r="BN17" s="94">
        <f t="shared" si="18"/>
        <v>0</v>
      </c>
      <c r="BO17" s="104" t="s">
        <v>125</v>
      </c>
      <c r="BS17" t="s">
        <v>126</v>
      </c>
    </row>
    <row r="18" spans="1:71" x14ac:dyDescent="0.2">
      <c r="A18" s="18">
        <v>40830</v>
      </c>
      <c r="B18">
        <f t="shared" si="0"/>
        <v>60</v>
      </c>
      <c r="C18">
        <f t="shared" si="10"/>
        <v>604</v>
      </c>
      <c r="D18" s="86">
        <f t="shared" si="1"/>
        <v>19</v>
      </c>
      <c r="E18" s="47">
        <v>19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69</v>
      </c>
      <c r="Q18" s="94">
        <f t="shared" si="3"/>
        <v>39</v>
      </c>
      <c r="R18" s="47">
        <v>18</v>
      </c>
      <c r="S18" s="47"/>
      <c r="T18" s="47">
        <v>9</v>
      </c>
      <c r="U18" s="47">
        <v>3</v>
      </c>
      <c r="V18" s="47"/>
      <c r="W18" s="47">
        <v>9</v>
      </c>
      <c r="X18" s="47"/>
      <c r="Y18" s="47"/>
      <c r="Z18" s="97">
        <f t="shared" si="11"/>
        <v>466</v>
      </c>
      <c r="AA18" s="86">
        <f t="shared" si="4"/>
        <v>2</v>
      </c>
      <c r="AB18" s="47"/>
      <c r="AC18" s="47">
        <v>1</v>
      </c>
      <c r="AD18" s="47"/>
      <c r="AE18" s="47">
        <v>1</v>
      </c>
      <c r="AF18" s="47"/>
      <c r="AG18" s="47"/>
      <c r="AH18" s="47"/>
      <c r="AI18" s="97">
        <f t="shared" si="12"/>
        <v>60</v>
      </c>
      <c r="AJ18" s="35"/>
      <c r="AK18" s="18">
        <v>40830</v>
      </c>
      <c r="AL18" s="86">
        <f t="shared" si="5"/>
        <v>0</v>
      </c>
      <c r="AM18" s="47"/>
      <c r="AN18" s="47"/>
      <c r="AO18" s="47"/>
      <c r="AP18" s="47"/>
      <c r="AQ18" s="97">
        <f t="shared" si="13"/>
        <v>3</v>
      </c>
      <c r="AR18" s="18">
        <v>40830</v>
      </c>
      <c r="AS18" s="86">
        <f t="shared" si="6"/>
        <v>0</v>
      </c>
      <c r="AT18" s="47"/>
      <c r="AU18" s="47"/>
      <c r="AV18" s="97">
        <f t="shared" si="14"/>
        <v>0</v>
      </c>
      <c r="AW18" s="86">
        <f t="shared" si="7"/>
        <v>0</v>
      </c>
      <c r="AX18" s="47"/>
      <c r="AY18" s="47"/>
      <c r="AZ18" s="97">
        <f t="shared" si="15"/>
        <v>4</v>
      </c>
      <c r="BA18" s="102">
        <f t="shared" si="8"/>
        <v>0</v>
      </c>
      <c r="BB18" s="47"/>
      <c r="BC18" s="47"/>
      <c r="BD18" s="47"/>
      <c r="BE18" s="47"/>
      <c r="BF18" s="97">
        <f t="shared" si="16"/>
        <v>0</v>
      </c>
      <c r="BG18" s="102">
        <f t="shared" si="9"/>
        <v>0</v>
      </c>
      <c r="BH18" s="47"/>
      <c r="BI18" s="47"/>
      <c r="BJ18" s="97">
        <f t="shared" si="17"/>
        <v>2</v>
      </c>
      <c r="BK18" s="102">
        <f t="shared" si="19"/>
        <v>0</v>
      </c>
      <c r="BL18" s="47"/>
      <c r="BM18" s="47"/>
      <c r="BN18" s="94">
        <f t="shared" si="18"/>
        <v>0</v>
      </c>
      <c r="BO18" s="83" t="s">
        <v>127</v>
      </c>
    </row>
    <row r="19" spans="1:71" x14ac:dyDescent="0.2">
      <c r="A19" s="18">
        <v>40831</v>
      </c>
      <c r="B19">
        <f t="shared" si="0"/>
        <v>15</v>
      </c>
      <c r="C19">
        <f t="shared" si="10"/>
        <v>619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69</v>
      </c>
      <c r="Q19" s="94">
        <f t="shared" si="3"/>
        <v>13</v>
      </c>
      <c r="R19" s="47">
        <v>7</v>
      </c>
      <c r="S19" s="47"/>
      <c r="T19" s="47">
        <v>2</v>
      </c>
      <c r="U19" s="47"/>
      <c r="V19" s="47"/>
      <c r="W19" s="47">
        <v>4</v>
      </c>
      <c r="X19" s="47"/>
      <c r="Y19" s="47"/>
      <c r="Z19" s="97">
        <f t="shared" si="11"/>
        <v>479</v>
      </c>
      <c r="AA19" s="86">
        <f t="shared" si="4"/>
        <v>1</v>
      </c>
      <c r="AB19" s="47"/>
      <c r="AC19" s="47"/>
      <c r="AD19" s="47"/>
      <c r="AE19" s="47"/>
      <c r="AF19" s="47"/>
      <c r="AG19" s="47">
        <v>1</v>
      </c>
      <c r="AH19" s="47"/>
      <c r="AI19" s="97">
        <f t="shared" si="12"/>
        <v>61</v>
      </c>
      <c r="AJ19" s="35"/>
      <c r="AK19" s="18">
        <v>40831</v>
      </c>
      <c r="AL19" s="86">
        <f t="shared" si="5"/>
        <v>0</v>
      </c>
      <c r="AM19" s="47"/>
      <c r="AN19" s="47"/>
      <c r="AO19" s="47"/>
      <c r="AP19" s="47"/>
      <c r="AQ19" s="97">
        <f t="shared" si="13"/>
        <v>3</v>
      </c>
      <c r="AR19" s="18">
        <v>40831</v>
      </c>
      <c r="AS19" s="86">
        <f t="shared" si="6"/>
        <v>0</v>
      </c>
      <c r="AT19" s="47"/>
      <c r="AU19" s="47"/>
      <c r="AV19" s="97">
        <f t="shared" si="14"/>
        <v>0</v>
      </c>
      <c r="AW19" s="86">
        <f t="shared" si="7"/>
        <v>0</v>
      </c>
      <c r="AX19" s="47"/>
      <c r="AY19" s="47"/>
      <c r="AZ19" s="97">
        <f t="shared" si="15"/>
        <v>4</v>
      </c>
      <c r="BA19" s="102">
        <f t="shared" si="8"/>
        <v>0</v>
      </c>
      <c r="BB19" s="47"/>
      <c r="BC19" s="47"/>
      <c r="BD19" s="47"/>
      <c r="BE19" s="47"/>
      <c r="BF19" s="97">
        <f t="shared" si="16"/>
        <v>0</v>
      </c>
      <c r="BG19" s="102">
        <f t="shared" si="9"/>
        <v>1</v>
      </c>
      <c r="BH19" s="47">
        <v>1</v>
      </c>
      <c r="BI19" s="47"/>
      <c r="BJ19" s="97">
        <f t="shared" si="17"/>
        <v>3</v>
      </c>
      <c r="BK19" s="102">
        <f t="shared" si="19"/>
        <v>0</v>
      </c>
      <c r="BL19" s="47"/>
      <c r="BM19" s="47"/>
      <c r="BN19" s="94">
        <f t="shared" si="18"/>
        <v>0</v>
      </c>
      <c r="BO19" s="83" t="s">
        <v>128</v>
      </c>
    </row>
    <row r="20" spans="1:71" x14ac:dyDescent="0.2">
      <c r="A20" s="18">
        <v>40832</v>
      </c>
      <c r="B20">
        <f t="shared" si="0"/>
        <v>0</v>
      </c>
      <c r="C20">
        <f t="shared" si="10"/>
        <v>619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69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11"/>
        <v>479</v>
      </c>
      <c r="AA20" s="86">
        <f t="shared" si="4"/>
        <v>0</v>
      </c>
      <c r="AB20" s="47"/>
      <c r="AC20" s="47"/>
      <c r="AD20" s="47"/>
      <c r="AE20" s="47"/>
      <c r="AF20" s="47"/>
      <c r="AG20" s="47"/>
      <c r="AH20" s="47"/>
      <c r="AI20" s="97">
        <f t="shared" si="12"/>
        <v>61</v>
      </c>
      <c r="AJ20" s="35"/>
      <c r="AK20" s="18">
        <v>40832</v>
      </c>
      <c r="AL20" s="86">
        <f t="shared" si="5"/>
        <v>0</v>
      </c>
      <c r="AM20" s="47"/>
      <c r="AN20" s="47"/>
      <c r="AO20" s="47"/>
      <c r="AP20" s="47"/>
      <c r="AQ20" s="97">
        <f t="shared" si="13"/>
        <v>3</v>
      </c>
      <c r="AR20" s="18">
        <v>40832</v>
      </c>
      <c r="AS20" s="86">
        <f t="shared" si="6"/>
        <v>0</v>
      </c>
      <c r="AT20" s="47"/>
      <c r="AU20" s="47"/>
      <c r="AV20" s="97">
        <f t="shared" si="14"/>
        <v>0</v>
      </c>
      <c r="AW20" s="86">
        <f t="shared" si="7"/>
        <v>0</v>
      </c>
      <c r="AX20" s="47"/>
      <c r="AY20" s="47"/>
      <c r="AZ20" s="97">
        <f t="shared" si="15"/>
        <v>4</v>
      </c>
      <c r="BA20" s="102">
        <f t="shared" si="8"/>
        <v>0</v>
      </c>
      <c r="BB20" s="47"/>
      <c r="BC20" s="47"/>
      <c r="BD20" s="47"/>
      <c r="BE20" s="47"/>
      <c r="BF20" s="97">
        <f t="shared" si="16"/>
        <v>0</v>
      </c>
      <c r="BG20" s="102">
        <f t="shared" si="9"/>
        <v>0</v>
      </c>
      <c r="BH20" s="47"/>
      <c r="BI20" s="47"/>
      <c r="BJ20" s="97">
        <f t="shared" si="17"/>
        <v>3</v>
      </c>
      <c r="BK20" s="102">
        <f t="shared" si="19"/>
        <v>0</v>
      </c>
      <c r="BL20" s="47"/>
      <c r="BM20" s="47"/>
      <c r="BN20" s="94">
        <f t="shared" si="18"/>
        <v>0</v>
      </c>
      <c r="BO20" s="83"/>
    </row>
    <row r="21" spans="1:71" x14ac:dyDescent="0.2">
      <c r="A21" s="18">
        <v>40833</v>
      </c>
      <c r="B21">
        <f t="shared" si="0"/>
        <v>57</v>
      </c>
      <c r="C21">
        <f t="shared" si="10"/>
        <v>676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69</v>
      </c>
      <c r="Q21" s="94">
        <f t="shared" si="3"/>
        <v>57</v>
      </c>
      <c r="R21" s="47">
        <v>29</v>
      </c>
      <c r="S21" s="47"/>
      <c r="T21" s="47">
        <v>4</v>
      </c>
      <c r="U21" s="47">
        <v>1</v>
      </c>
      <c r="V21" s="47"/>
      <c r="W21" s="47">
        <v>23</v>
      </c>
      <c r="X21" s="47"/>
      <c r="Y21" s="47"/>
      <c r="Z21" s="97">
        <f t="shared" si="11"/>
        <v>536</v>
      </c>
      <c r="AA21" s="86">
        <f t="shared" si="4"/>
        <v>0</v>
      </c>
      <c r="AB21" s="47"/>
      <c r="AC21" s="47"/>
      <c r="AD21" s="47"/>
      <c r="AE21" s="47"/>
      <c r="AF21" s="47"/>
      <c r="AG21" s="47"/>
      <c r="AH21" s="47"/>
      <c r="AI21" s="97">
        <f t="shared" si="12"/>
        <v>61</v>
      </c>
      <c r="AJ21" s="35"/>
      <c r="AK21" s="18">
        <v>40833</v>
      </c>
      <c r="AL21" s="86">
        <f t="shared" si="5"/>
        <v>0</v>
      </c>
      <c r="AM21" s="47"/>
      <c r="AN21" s="47"/>
      <c r="AO21" s="47"/>
      <c r="AP21" s="47"/>
      <c r="AQ21" s="97">
        <f t="shared" si="13"/>
        <v>3</v>
      </c>
      <c r="AR21" s="18">
        <v>40833</v>
      </c>
      <c r="AS21" s="86">
        <f t="shared" si="6"/>
        <v>0</v>
      </c>
      <c r="AT21" s="47"/>
      <c r="AU21" s="47"/>
      <c r="AV21" s="97">
        <f t="shared" si="14"/>
        <v>0</v>
      </c>
      <c r="AW21" s="86">
        <f t="shared" si="7"/>
        <v>0</v>
      </c>
      <c r="AX21" s="47"/>
      <c r="AY21" s="47"/>
      <c r="AZ21" s="97">
        <f t="shared" si="15"/>
        <v>4</v>
      </c>
      <c r="BA21" s="102">
        <f t="shared" si="8"/>
        <v>0</v>
      </c>
      <c r="BB21" s="47"/>
      <c r="BC21" s="47"/>
      <c r="BD21" s="47"/>
      <c r="BE21" s="47"/>
      <c r="BF21" s="97">
        <f t="shared" si="16"/>
        <v>0</v>
      </c>
      <c r="BG21" s="102">
        <f t="shared" si="9"/>
        <v>0</v>
      </c>
      <c r="BH21" s="47"/>
      <c r="BI21" s="47"/>
      <c r="BJ21" s="97">
        <f t="shared" si="17"/>
        <v>3</v>
      </c>
      <c r="BK21" s="102">
        <f t="shared" si="19"/>
        <v>0</v>
      </c>
      <c r="BL21" s="47"/>
      <c r="BM21" s="47"/>
      <c r="BN21" s="94">
        <f t="shared" si="18"/>
        <v>0</v>
      </c>
      <c r="BO21" s="83" t="s">
        <v>129</v>
      </c>
    </row>
    <row r="22" spans="1:71" x14ac:dyDescent="0.2">
      <c r="A22" s="18">
        <v>40834</v>
      </c>
      <c r="B22">
        <f t="shared" si="0"/>
        <v>29</v>
      </c>
      <c r="C22">
        <f t="shared" si="10"/>
        <v>705</v>
      </c>
      <c r="D22" s="86">
        <f t="shared" si="1"/>
        <v>2</v>
      </c>
      <c r="E22" s="47">
        <v>2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71</v>
      </c>
      <c r="Q22" s="94">
        <f t="shared" si="3"/>
        <v>27</v>
      </c>
      <c r="R22" s="47">
        <v>16</v>
      </c>
      <c r="S22" s="47"/>
      <c r="T22" s="47">
        <v>3</v>
      </c>
      <c r="U22" s="47">
        <v>1</v>
      </c>
      <c r="V22" s="47"/>
      <c r="W22" s="47">
        <v>7</v>
      </c>
      <c r="X22" s="47"/>
      <c r="Y22" s="47"/>
      <c r="Z22" s="97">
        <f t="shared" si="11"/>
        <v>563</v>
      </c>
      <c r="AA22" s="86">
        <f t="shared" si="4"/>
        <v>0</v>
      </c>
      <c r="AB22" s="47"/>
      <c r="AC22" s="47"/>
      <c r="AD22" s="47"/>
      <c r="AE22" s="47"/>
      <c r="AF22" s="47"/>
      <c r="AG22" s="47"/>
      <c r="AH22" s="47"/>
      <c r="AI22" s="97">
        <f t="shared" si="12"/>
        <v>61</v>
      </c>
      <c r="AJ22" s="35"/>
      <c r="AK22" s="18">
        <v>40834</v>
      </c>
      <c r="AL22" s="86">
        <f t="shared" si="5"/>
        <v>0</v>
      </c>
      <c r="AM22" s="47"/>
      <c r="AN22" s="47"/>
      <c r="AO22" s="47"/>
      <c r="AP22" s="47"/>
      <c r="AQ22" s="97">
        <f t="shared" si="13"/>
        <v>3</v>
      </c>
      <c r="AR22" s="18">
        <v>40834</v>
      </c>
      <c r="AS22" s="86">
        <f t="shared" si="6"/>
        <v>0</v>
      </c>
      <c r="AT22" s="47"/>
      <c r="AU22" s="47"/>
      <c r="AV22" s="97">
        <f t="shared" si="14"/>
        <v>0</v>
      </c>
      <c r="AW22" s="86">
        <f t="shared" si="7"/>
        <v>0</v>
      </c>
      <c r="AX22" s="47"/>
      <c r="AY22" s="47"/>
      <c r="AZ22" s="97">
        <f t="shared" si="15"/>
        <v>4</v>
      </c>
      <c r="BA22" s="102">
        <f t="shared" si="8"/>
        <v>0</v>
      </c>
      <c r="BB22" s="47"/>
      <c r="BC22" s="47"/>
      <c r="BD22" s="47"/>
      <c r="BE22" s="47"/>
      <c r="BF22" s="97">
        <f t="shared" si="16"/>
        <v>0</v>
      </c>
      <c r="BG22" s="102">
        <f t="shared" si="9"/>
        <v>0</v>
      </c>
      <c r="BH22" s="47"/>
      <c r="BI22" s="47"/>
      <c r="BJ22" s="97">
        <f t="shared" si="17"/>
        <v>3</v>
      </c>
      <c r="BK22" s="102">
        <f t="shared" si="19"/>
        <v>0</v>
      </c>
      <c r="BL22" s="47"/>
      <c r="BM22" s="47"/>
      <c r="BN22" s="94">
        <f t="shared" si="18"/>
        <v>0</v>
      </c>
      <c r="BO22" s="83" t="s">
        <v>130</v>
      </c>
    </row>
    <row r="23" spans="1:71" x14ac:dyDescent="0.2">
      <c r="A23" s="18">
        <v>40835</v>
      </c>
      <c r="B23">
        <f t="shared" si="0"/>
        <v>19</v>
      </c>
      <c r="C23">
        <f t="shared" si="10"/>
        <v>724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71</v>
      </c>
      <c r="Q23" s="94">
        <f t="shared" si="3"/>
        <v>16</v>
      </c>
      <c r="R23" s="47">
        <v>9</v>
      </c>
      <c r="S23" s="47"/>
      <c r="T23" s="47">
        <v>1</v>
      </c>
      <c r="U23" s="47"/>
      <c r="V23" s="47"/>
      <c r="W23" s="47">
        <v>6</v>
      </c>
      <c r="X23" s="47"/>
      <c r="Y23" s="47"/>
      <c r="Z23" s="97">
        <f t="shared" si="11"/>
        <v>579</v>
      </c>
      <c r="AA23" s="86">
        <f t="shared" si="4"/>
        <v>1</v>
      </c>
      <c r="AB23" s="47"/>
      <c r="AC23" s="47">
        <v>1</v>
      </c>
      <c r="AD23" s="47"/>
      <c r="AE23" s="47"/>
      <c r="AF23" s="47"/>
      <c r="AG23" s="47"/>
      <c r="AH23" s="47"/>
      <c r="AI23" s="97">
        <f t="shared" si="12"/>
        <v>62</v>
      </c>
      <c r="AJ23" s="35"/>
      <c r="AK23" s="18">
        <v>40835</v>
      </c>
      <c r="AL23" s="86">
        <f t="shared" si="5"/>
        <v>0</v>
      </c>
      <c r="AM23" s="47"/>
      <c r="AN23" s="47"/>
      <c r="AO23" s="47"/>
      <c r="AP23" s="47"/>
      <c r="AQ23" s="97">
        <f t="shared" si="13"/>
        <v>3</v>
      </c>
      <c r="AR23" s="18">
        <v>40835</v>
      </c>
      <c r="AS23" s="86">
        <f t="shared" si="6"/>
        <v>0</v>
      </c>
      <c r="AT23" s="47"/>
      <c r="AU23" s="47"/>
      <c r="AV23" s="97">
        <f t="shared" si="14"/>
        <v>0</v>
      </c>
      <c r="AW23" s="86">
        <f t="shared" si="7"/>
        <v>0</v>
      </c>
      <c r="AX23" s="47"/>
      <c r="AY23" s="47"/>
      <c r="AZ23" s="97">
        <f t="shared" si="15"/>
        <v>4</v>
      </c>
      <c r="BA23" s="102">
        <f t="shared" si="8"/>
        <v>0</v>
      </c>
      <c r="BB23" s="47"/>
      <c r="BC23" s="47"/>
      <c r="BD23" s="47"/>
      <c r="BE23" s="47"/>
      <c r="BF23" s="97">
        <f t="shared" si="16"/>
        <v>0</v>
      </c>
      <c r="BG23" s="102">
        <f t="shared" si="9"/>
        <v>2</v>
      </c>
      <c r="BH23" s="47">
        <v>2</v>
      </c>
      <c r="BI23" s="47"/>
      <c r="BJ23" s="97">
        <f t="shared" si="17"/>
        <v>5</v>
      </c>
      <c r="BK23" s="102">
        <f t="shared" si="19"/>
        <v>0</v>
      </c>
      <c r="BL23" s="47"/>
      <c r="BM23" s="47"/>
      <c r="BN23" s="94">
        <f t="shared" si="18"/>
        <v>0</v>
      </c>
      <c r="BO23" s="83" t="s">
        <v>131</v>
      </c>
      <c r="BQ23" t="s">
        <v>132</v>
      </c>
    </row>
    <row r="24" spans="1:71" x14ac:dyDescent="0.2">
      <c r="A24" s="18">
        <v>40836</v>
      </c>
      <c r="B24">
        <f t="shared" si="0"/>
        <v>30</v>
      </c>
      <c r="C24">
        <f t="shared" si="10"/>
        <v>754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71</v>
      </c>
      <c r="Q24" s="94">
        <f t="shared" si="3"/>
        <v>30</v>
      </c>
      <c r="R24" s="47">
        <v>18</v>
      </c>
      <c r="S24" s="47"/>
      <c r="T24" s="47">
        <v>2</v>
      </c>
      <c r="U24" s="47">
        <v>1</v>
      </c>
      <c r="V24" s="47"/>
      <c r="W24" s="47">
        <v>9</v>
      </c>
      <c r="X24" s="47"/>
      <c r="Y24" s="47"/>
      <c r="Z24" s="97">
        <f t="shared" si="11"/>
        <v>609</v>
      </c>
      <c r="AA24" s="86">
        <f t="shared" si="4"/>
        <v>0</v>
      </c>
      <c r="AB24" s="47"/>
      <c r="AC24" s="47"/>
      <c r="AD24" s="47"/>
      <c r="AE24" s="47"/>
      <c r="AF24" s="47"/>
      <c r="AG24" s="47"/>
      <c r="AH24" s="47"/>
      <c r="AI24" s="97">
        <f t="shared" si="12"/>
        <v>62</v>
      </c>
      <c r="AJ24" s="35"/>
      <c r="AK24" s="18">
        <v>40836</v>
      </c>
      <c r="AL24" s="86">
        <f t="shared" si="5"/>
        <v>0</v>
      </c>
      <c r="AM24" s="47"/>
      <c r="AN24" s="47"/>
      <c r="AO24" s="47"/>
      <c r="AP24" s="47"/>
      <c r="AQ24" s="97">
        <f t="shared" si="13"/>
        <v>3</v>
      </c>
      <c r="AR24" s="18">
        <v>40836</v>
      </c>
      <c r="AS24" s="86">
        <f t="shared" si="6"/>
        <v>0</v>
      </c>
      <c r="AT24" s="47"/>
      <c r="AU24" s="47"/>
      <c r="AV24" s="97">
        <f t="shared" si="14"/>
        <v>0</v>
      </c>
      <c r="AW24" s="86">
        <f t="shared" si="7"/>
        <v>0</v>
      </c>
      <c r="AX24" s="47"/>
      <c r="AY24" s="47"/>
      <c r="AZ24" s="97">
        <f t="shared" si="15"/>
        <v>4</v>
      </c>
      <c r="BA24" s="102">
        <f t="shared" si="8"/>
        <v>0</v>
      </c>
      <c r="BB24" s="47"/>
      <c r="BC24" s="47"/>
      <c r="BD24" s="47"/>
      <c r="BE24" s="47"/>
      <c r="BF24" s="97">
        <f t="shared" si="16"/>
        <v>0</v>
      </c>
      <c r="BG24" s="102">
        <f t="shared" si="9"/>
        <v>0</v>
      </c>
      <c r="BH24" s="47"/>
      <c r="BI24" s="47"/>
      <c r="BJ24" s="97">
        <f t="shared" si="17"/>
        <v>5</v>
      </c>
      <c r="BK24" s="102">
        <f t="shared" si="19"/>
        <v>0</v>
      </c>
      <c r="BL24" s="47"/>
      <c r="BM24" s="47"/>
      <c r="BN24" s="94">
        <f t="shared" si="18"/>
        <v>0</v>
      </c>
      <c r="BO24" s="83" t="s">
        <v>133</v>
      </c>
    </row>
    <row r="25" spans="1:71" x14ac:dyDescent="0.2">
      <c r="A25" s="18">
        <v>40837</v>
      </c>
      <c r="B25">
        <f t="shared" si="0"/>
        <v>32</v>
      </c>
      <c r="C25">
        <f t="shared" si="10"/>
        <v>786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71</v>
      </c>
      <c r="Q25" s="94">
        <f t="shared" si="3"/>
        <v>30</v>
      </c>
      <c r="R25" s="47">
        <v>22</v>
      </c>
      <c r="S25" s="47"/>
      <c r="T25" s="47">
        <v>1</v>
      </c>
      <c r="U25" s="47"/>
      <c r="V25" s="47"/>
      <c r="W25" s="47">
        <v>7</v>
      </c>
      <c r="X25" s="47"/>
      <c r="Y25" s="47"/>
      <c r="Z25" s="97">
        <f t="shared" si="11"/>
        <v>639</v>
      </c>
      <c r="AA25" s="86">
        <f t="shared" si="4"/>
        <v>0</v>
      </c>
      <c r="AB25" s="47"/>
      <c r="AC25" s="47"/>
      <c r="AD25" s="47"/>
      <c r="AE25" s="47"/>
      <c r="AF25" s="47"/>
      <c r="AG25" s="47"/>
      <c r="AH25" s="47"/>
      <c r="AI25" s="97">
        <f t="shared" si="12"/>
        <v>62</v>
      </c>
      <c r="AJ25" s="35"/>
      <c r="AK25" s="18">
        <v>40837</v>
      </c>
      <c r="AL25" s="86">
        <f t="shared" si="5"/>
        <v>0</v>
      </c>
      <c r="AM25" s="47"/>
      <c r="AN25" s="47"/>
      <c r="AO25" s="47"/>
      <c r="AP25" s="47"/>
      <c r="AQ25" s="97">
        <f t="shared" si="13"/>
        <v>3</v>
      </c>
      <c r="AR25" s="18">
        <v>40837</v>
      </c>
      <c r="AS25" s="86">
        <f t="shared" si="6"/>
        <v>0</v>
      </c>
      <c r="AT25" s="47"/>
      <c r="AU25" s="47"/>
      <c r="AV25" s="97">
        <f t="shared" si="14"/>
        <v>0</v>
      </c>
      <c r="AW25" s="86">
        <f t="shared" si="7"/>
        <v>0</v>
      </c>
      <c r="AX25" s="47"/>
      <c r="AY25" s="47"/>
      <c r="AZ25" s="97">
        <f t="shared" si="15"/>
        <v>4</v>
      </c>
      <c r="BA25" s="102">
        <f t="shared" si="8"/>
        <v>0</v>
      </c>
      <c r="BB25" s="47"/>
      <c r="BC25" s="47"/>
      <c r="BD25" s="47"/>
      <c r="BE25" s="47"/>
      <c r="BF25" s="97">
        <f t="shared" si="16"/>
        <v>0</v>
      </c>
      <c r="BG25" s="102">
        <f t="shared" si="9"/>
        <v>2</v>
      </c>
      <c r="BH25" s="47">
        <v>2</v>
      </c>
      <c r="BI25" s="47"/>
      <c r="BJ25" s="97">
        <f t="shared" si="17"/>
        <v>7</v>
      </c>
      <c r="BK25" s="102">
        <f t="shared" si="19"/>
        <v>0</v>
      </c>
      <c r="BL25" s="47"/>
      <c r="BM25" s="47"/>
      <c r="BN25" s="94">
        <f t="shared" si="18"/>
        <v>0</v>
      </c>
      <c r="BO25" s="83" t="s">
        <v>134</v>
      </c>
    </row>
    <row r="26" spans="1:71" x14ac:dyDescent="0.2">
      <c r="A26" s="18">
        <v>40838</v>
      </c>
      <c r="B26">
        <f t="shared" si="0"/>
        <v>79</v>
      </c>
      <c r="C26">
        <f t="shared" si="10"/>
        <v>865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71</v>
      </c>
      <c r="Q26" s="94">
        <f t="shared" si="3"/>
        <v>78</v>
      </c>
      <c r="R26" s="47">
        <v>55</v>
      </c>
      <c r="S26" s="47"/>
      <c r="T26" s="47">
        <v>4</v>
      </c>
      <c r="U26" s="47">
        <v>1</v>
      </c>
      <c r="V26" s="47"/>
      <c r="W26" s="47">
        <v>17</v>
      </c>
      <c r="X26" s="47">
        <v>1</v>
      </c>
      <c r="Y26" s="47"/>
      <c r="Z26" s="97">
        <f t="shared" si="11"/>
        <v>717</v>
      </c>
      <c r="AA26" s="86">
        <f t="shared" si="4"/>
        <v>0</v>
      </c>
      <c r="AB26" s="47"/>
      <c r="AC26" s="47"/>
      <c r="AD26" s="47"/>
      <c r="AE26" s="47"/>
      <c r="AF26" s="47"/>
      <c r="AG26" s="47"/>
      <c r="AH26" s="47"/>
      <c r="AI26" s="97">
        <f t="shared" si="12"/>
        <v>62</v>
      </c>
      <c r="AJ26" s="35"/>
      <c r="AK26" s="18">
        <v>40838</v>
      </c>
      <c r="AL26" s="86">
        <f t="shared" si="5"/>
        <v>0</v>
      </c>
      <c r="AM26" s="47"/>
      <c r="AN26" s="47"/>
      <c r="AO26" s="47"/>
      <c r="AP26" s="47"/>
      <c r="AQ26" s="97">
        <f t="shared" si="13"/>
        <v>3</v>
      </c>
      <c r="AR26" s="18">
        <v>40838</v>
      </c>
      <c r="AS26" s="86">
        <f>SUM(AT26:AU26)</f>
        <v>0</v>
      </c>
      <c r="AT26" s="47"/>
      <c r="AU26" s="47"/>
      <c r="AV26" s="97">
        <f t="shared" si="14"/>
        <v>0</v>
      </c>
      <c r="AW26" s="86">
        <f t="shared" si="7"/>
        <v>0</v>
      </c>
      <c r="AX26" s="47"/>
      <c r="AY26" s="47"/>
      <c r="AZ26" s="97">
        <f t="shared" si="15"/>
        <v>4</v>
      </c>
      <c r="BA26" s="102">
        <f t="shared" si="8"/>
        <v>1</v>
      </c>
      <c r="BB26" s="47"/>
      <c r="BC26" s="47">
        <v>1</v>
      </c>
      <c r="BD26" s="47"/>
      <c r="BE26" s="47"/>
      <c r="BF26" s="97">
        <f t="shared" si="16"/>
        <v>1</v>
      </c>
      <c r="BG26" s="102">
        <f t="shared" si="9"/>
        <v>0</v>
      </c>
      <c r="BH26" s="47"/>
      <c r="BI26" s="47"/>
      <c r="BJ26" s="97">
        <f t="shared" si="17"/>
        <v>7</v>
      </c>
      <c r="BK26" s="102">
        <f t="shared" si="19"/>
        <v>0</v>
      </c>
      <c r="BL26" s="47"/>
      <c r="BM26" s="47"/>
      <c r="BN26" s="94">
        <f t="shared" si="18"/>
        <v>0</v>
      </c>
      <c r="BO26" s="83" t="s">
        <v>135</v>
      </c>
    </row>
    <row r="27" spans="1:71" x14ac:dyDescent="0.2">
      <c r="A27" s="18">
        <v>40839</v>
      </c>
      <c r="B27">
        <f t="shared" si="0"/>
        <v>0</v>
      </c>
      <c r="C27">
        <f t="shared" si="10"/>
        <v>865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71</v>
      </c>
      <c r="Q27" s="94">
        <f t="shared" si="3"/>
        <v>0</v>
      </c>
      <c r="R27" s="47"/>
      <c r="S27" s="47"/>
      <c r="T27" s="47"/>
      <c r="U27" s="47"/>
      <c r="V27" s="47"/>
      <c r="W27" s="47"/>
      <c r="X27" s="47"/>
      <c r="Y27" s="47"/>
      <c r="Z27" s="97">
        <f t="shared" si="11"/>
        <v>717</v>
      </c>
      <c r="AA27" s="86">
        <f t="shared" si="4"/>
        <v>0</v>
      </c>
      <c r="AB27" s="47"/>
      <c r="AC27" s="47"/>
      <c r="AD27" s="47"/>
      <c r="AE27" s="47"/>
      <c r="AF27" s="47"/>
      <c r="AG27" s="47"/>
      <c r="AH27" s="47"/>
      <c r="AI27" s="97">
        <f t="shared" si="12"/>
        <v>62</v>
      </c>
      <c r="AJ27" s="35"/>
      <c r="AK27" s="18">
        <v>40839</v>
      </c>
      <c r="AL27" s="86">
        <f t="shared" si="5"/>
        <v>0</v>
      </c>
      <c r="AM27" s="47"/>
      <c r="AN27" s="47"/>
      <c r="AO27" s="47"/>
      <c r="AP27" s="47"/>
      <c r="AQ27" s="97">
        <f t="shared" si="13"/>
        <v>3</v>
      </c>
      <c r="AR27" s="18">
        <v>40839</v>
      </c>
      <c r="AS27" s="86">
        <f t="shared" si="6"/>
        <v>0</v>
      </c>
      <c r="AT27" s="47"/>
      <c r="AU27" s="47"/>
      <c r="AV27" s="97">
        <f t="shared" si="14"/>
        <v>0</v>
      </c>
      <c r="AW27" s="86">
        <f t="shared" si="7"/>
        <v>0</v>
      </c>
      <c r="AX27" s="47"/>
      <c r="AY27" s="47"/>
      <c r="AZ27" s="97">
        <f t="shared" si="15"/>
        <v>4</v>
      </c>
      <c r="BA27" s="102">
        <f t="shared" si="8"/>
        <v>0</v>
      </c>
      <c r="BB27" s="47"/>
      <c r="BC27" s="47"/>
      <c r="BD27" s="47"/>
      <c r="BE27" s="47"/>
      <c r="BF27" s="97">
        <f t="shared" si="16"/>
        <v>1</v>
      </c>
      <c r="BG27" s="102">
        <f t="shared" si="9"/>
        <v>0</v>
      </c>
      <c r="BH27" s="47"/>
      <c r="BI27" s="47"/>
      <c r="BJ27" s="97">
        <f t="shared" si="17"/>
        <v>7</v>
      </c>
      <c r="BK27" s="102">
        <f t="shared" si="19"/>
        <v>0</v>
      </c>
      <c r="BL27" s="47"/>
      <c r="BM27" s="47"/>
      <c r="BN27" s="94">
        <f t="shared" si="18"/>
        <v>0</v>
      </c>
      <c r="BO27" s="83"/>
    </row>
    <row r="28" spans="1:71" x14ac:dyDescent="0.2">
      <c r="A28" s="18">
        <v>40840</v>
      </c>
      <c r="B28">
        <f t="shared" si="0"/>
        <v>44</v>
      </c>
      <c r="C28">
        <f t="shared" si="10"/>
        <v>909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71</v>
      </c>
      <c r="Q28" s="94">
        <f t="shared" si="3"/>
        <v>39</v>
      </c>
      <c r="R28" s="47">
        <v>20</v>
      </c>
      <c r="S28" s="47"/>
      <c r="T28" s="47">
        <v>3</v>
      </c>
      <c r="U28" s="47">
        <v>1</v>
      </c>
      <c r="V28" s="47"/>
      <c r="W28" s="47">
        <v>15</v>
      </c>
      <c r="X28" s="47"/>
      <c r="Y28" s="47"/>
      <c r="Z28" s="97">
        <f t="shared" si="11"/>
        <v>756</v>
      </c>
      <c r="AA28" s="86">
        <f t="shared" si="4"/>
        <v>5</v>
      </c>
      <c r="AB28" s="47"/>
      <c r="AC28" s="47">
        <v>4</v>
      </c>
      <c r="AD28" s="47"/>
      <c r="AE28" s="47"/>
      <c r="AF28" s="47"/>
      <c r="AG28" s="47">
        <v>1</v>
      </c>
      <c r="AH28" s="47"/>
      <c r="AI28" s="97">
        <f t="shared" si="12"/>
        <v>67</v>
      </c>
      <c r="AJ28" s="35"/>
      <c r="AK28" s="18">
        <v>40840</v>
      </c>
      <c r="AL28" s="86">
        <f t="shared" si="5"/>
        <v>0</v>
      </c>
      <c r="AM28" s="47"/>
      <c r="AN28" s="47"/>
      <c r="AO28" s="47"/>
      <c r="AP28" s="47"/>
      <c r="AQ28" s="97">
        <f t="shared" si="13"/>
        <v>3</v>
      </c>
      <c r="AR28" s="18">
        <v>40840</v>
      </c>
      <c r="AS28" s="86">
        <f t="shared" si="6"/>
        <v>0</v>
      </c>
      <c r="AT28" s="47"/>
      <c r="AU28" s="47"/>
      <c r="AV28" s="97">
        <f t="shared" si="14"/>
        <v>0</v>
      </c>
      <c r="AW28" s="86">
        <f t="shared" si="7"/>
        <v>0</v>
      </c>
      <c r="AX28" s="47"/>
      <c r="AY28" s="47"/>
      <c r="AZ28" s="97">
        <f t="shared" si="15"/>
        <v>4</v>
      </c>
      <c r="BA28" s="102">
        <f t="shared" si="8"/>
        <v>0</v>
      </c>
      <c r="BB28" s="47"/>
      <c r="BC28" s="47"/>
      <c r="BD28" s="47"/>
      <c r="BE28" s="47"/>
      <c r="BF28" s="97">
        <f t="shared" si="16"/>
        <v>1</v>
      </c>
      <c r="BG28" s="102">
        <f t="shared" si="9"/>
        <v>0</v>
      </c>
      <c r="BH28" s="47"/>
      <c r="BI28" s="47" t="s">
        <v>59</v>
      </c>
      <c r="BJ28" s="97">
        <f t="shared" si="17"/>
        <v>7</v>
      </c>
      <c r="BK28" s="102">
        <f t="shared" si="19"/>
        <v>0</v>
      </c>
      <c r="BL28" s="47"/>
      <c r="BM28" s="47"/>
      <c r="BN28" s="94">
        <f t="shared" si="18"/>
        <v>0</v>
      </c>
      <c r="BO28" s="104" t="s">
        <v>136</v>
      </c>
    </row>
    <row r="29" spans="1:71" x14ac:dyDescent="0.2">
      <c r="A29" s="18">
        <v>40841</v>
      </c>
      <c r="B29">
        <f t="shared" si="0"/>
        <v>36</v>
      </c>
      <c r="C29">
        <f t="shared" si="10"/>
        <v>945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71</v>
      </c>
      <c r="Q29" s="94">
        <f t="shared" si="3"/>
        <v>35</v>
      </c>
      <c r="R29" s="47">
        <v>24</v>
      </c>
      <c r="S29" s="47"/>
      <c r="T29" s="47">
        <v>2</v>
      </c>
      <c r="U29" s="47"/>
      <c r="V29" s="47"/>
      <c r="W29" s="47">
        <v>9</v>
      </c>
      <c r="X29" s="47"/>
      <c r="Y29" s="47"/>
      <c r="Z29" s="97">
        <f t="shared" si="11"/>
        <v>791</v>
      </c>
      <c r="AA29" s="86">
        <f t="shared" si="4"/>
        <v>1</v>
      </c>
      <c r="AB29" s="47"/>
      <c r="AC29" s="47">
        <v>1</v>
      </c>
      <c r="AD29" s="47"/>
      <c r="AE29" s="47"/>
      <c r="AF29" s="47"/>
      <c r="AG29" s="47"/>
      <c r="AH29" s="47"/>
      <c r="AI29" s="97">
        <f t="shared" si="12"/>
        <v>68</v>
      </c>
      <c r="AJ29" s="35"/>
      <c r="AK29" s="18">
        <v>40841</v>
      </c>
      <c r="AL29" s="86">
        <f t="shared" si="5"/>
        <v>0</v>
      </c>
      <c r="AM29" s="47"/>
      <c r="AN29" s="47"/>
      <c r="AO29" s="47"/>
      <c r="AP29" s="47"/>
      <c r="AQ29" s="97">
        <f t="shared" si="13"/>
        <v>3</v>
      </c>
      <c r="AR29" s="18">
        <v>40841</v>
      </c>
      <c r="AS29" s="86">
        <f t="shared" si="6"/>
        <v>0</v>
      </c>
      <c r="AT29" s="47"/>
      <c r="AU29" s="47"/>
      <c r="AV29" s="97">
        <f t="shared" si="14"/>
        <v>0</v>
      </c>
      <c r="AW29" s="86">
        <f t="shared" si="7"/>
        <v>0</v>
      </c>
      <c r="AX29" s="47"/>
      <c r="AY29" s="47"/>
      <c r="AZ29" s="97">
        <f t="shared" si="15"/>
        <v>4</v>
      </c>
      <c r="BA29" s="102">
        <f t="shared" si="8"/>
        <v>0</v>
      </c>
      <c r="BB29" s="47"/>
      <c r="BC29" s="47"/>
      <c r="BD29" s="47"/>
      <c r="BE29" s="47"/>
      <c r="BF29" s="97">
        <f t="shared" si="16"/>
        <v>1</v>
      </c>
      <c r="BG29" s="102">
        <f t="shared" si="9"/>
        <v>0</v>
      </c>
      <c r="BH29" s="47"/>
      <c r="BI29" s="47"/>
      <c r="BJ29" s="97">
        <f t="shared" si="17"/>
        <v>7</v>
      </c>
      <c r="BK29" s="102">
        <f t="shared" si="19"/>
        <v>0</v>
      </c>
      <c r="BL29" s="47"/>
      <c r="BM29" s="47"/>
      <c r="BN29" s="94">
        <f t="shared" si="18"/>
        <v>0</v>
      </c>
      <c r="BO29" s="104" t="s">
        <v>137</v>
      </c>
    </row>
    <row r="30" spans="1:71" x14ac:dyDescent="0.2">
      <c r="A30" s="18">
        <v>40842</v>
      </c>
      <c r="B30">
        <f t="shared" si="0"/>
        <v>39</v>
      </c>
      <c r="C30">
        <f t="shared" si="10"/>
        <v>984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71</v>
      </c>
      <c r="Q30" s="94">
        <f t="shared" si="3"/>
        <v>39</v>
      </c>
      <c r="R30" s="47">
        <v>24</v>
      </c>
      <c r="S30" s="47"/>
      <c r="T30" s="47">
        <v>4</v>
      </c>
      <c r="U30" s="47">
        <v>1</v>
      </c>
      <c r="V30" s="47"/>
      <c r="W30" s="47">
        <v>10</v>
      </c>
      <c r="X30" s="47"/>
      <c r="Y30" s="47"/>
      <c r="Z30" s="97">
        <f t="shared" si="11"/>
        <v>830</v>
      </c>
      <c r="AA30" s="86">
        <f t="shared" si="4"/>
        <v>0</v>
      </c>
      <c r="AB30" s="47"/>
      <c r="AC30" s="47"/>
      <c r="AD30" s="47"/>
      <c r="AE30" s="47"/>
      <c r="AF30" s="47"/>
      <c r="AG30" s="47"/>
      <c r="AH30" s="47"/>
      <c r="AI30" s="97">
        <f t="shared" si="12"/>
        <v>68</v>
      </c>
      <c r="AJ30" s="35"/>
      <c r="AK30" s="18">
        <v>40842</v>
      </c>
      <c r="AL30" s="86">
        <f t="shared" si="5"/>
        <v>0</v>
      </c>
      <c r="AM30" s="47"/>
      <c r="AN30" s="47"/>
      <c r="AO30" s="47"/>
      <c r="AP30" s="47"/>
      <c r="AQ30" s="97">
        <f t="shared" si="13"/>
        <v>3</v>
      </c>
      <c r="AR30" s="18">
        <v>40842</v>
      </c>
      <c r="AS30" s="86">
        <f t="shared" si="6"/>
        <v>0</v>
      </c>
      <c r="AT30" s="47"/>
      <c r="AU30" s="47"/>
      <c r="AV30" s="97">
        <f t="shared" si="14"/>
        <v>0</v>
      </c>
      <c r="AW30" s="86">
        <f t="shared" si="7"/>
        <v>0</v>
      </c>
      <c r="AX30" s="47"/>
      <c r="AY30" s="47"/>
      <c r="AZ30" s="97">
        <f t="shared" si="15"/>
        <v>4</v>
      </c>
      <c r="BA30" s="102">
        <f t="shared" si="8"/>
        <v>0</v>
      </c>
      <c r="BB30" s="47"/>
      <c r="BC30" s="47"/>
      <c r="BD30" s="47"/>
      <c r="BE30" s="47"/>
      <c r="BF30" s="97">
        <f t="shared" si="16"/>
        <v>1</v>
      </c>
      <c r="BG30" s="102">
        <f t="shared" si="9"/>
        <v>0</v>
      </c>
      <c r="BH30" s="47"/>
      <c r="BI30" s="47"/>
      <c r="BJ30" s="97">
        <f t="shared" si="17"/>
        <v>7</v>
      </c>
      <c r="BK30" s="102">
        <f t="shared" si="19"/>
        <v>0</v>
      </c>
      <c r="BL30" s="47"/>
      <c r="BM30" s="47"/>
      <c r="BN30" s="94">
        <f t="shared" si="18"/>
        <v>0</v>
      </c>
      <c r="BO30" s="104" t="s">
        <v>138</v>
      </c>
    </row>
    <row r="31" spans="1:71" x14ac:dyDescent="0.2">
      <c r="A31" s="18">
        <v>40843</v>
      </c>
      <c r="B31">
        <f t="shared" si="0"/>
        <v>18</v>
      </c>
      <c r="C31">
        <f t="shared" si="10"/>
        <v>1002</v>
      </c>
      <c r="D31" s="86">
        <f t="shared" si="1"/>
        <v>0</v>
      </c>
      <c r="E31" s="1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71</v>
      </c>
      <c r="Q31" s="94">
        <f t="shared" si="3"/>
        <v>18</v>
      </c>
      <c r="R31" s="47">
        <v>13</v>
      </c>
      <c r="S31" s="47"/>
      <c r="T31" s="47"/>
      <c r="U31" s="47">
        <v>1</v>
      </c>
      <c r="V31" s="47"/>
      <c r="W31" s="47">
        <v>4</v>
      </c>
      <c r="X31" s="47"/>
      <c r="Y31" s="47"/>
      <c r="Z31" s="97">
        <f t="shared" si="11"/>
        <v>848</v>
      </c>
      <c r="AA31" s="86">
        <f t="shared" si="4"/>
        <v>0</v>
      </c>
      <c r="AB31" s="47"/>
      <c r="AC31" s="47"/>
      <c r="AD31" s="47"/>
      <c r="AE31" s="47"/>
      <c r="AF31" s="47"/>
      <c r="AG31" s="47"/>
      <c r="AH31" s="47"/>
      <c r="AI31" s="97">
        <f t="shared" si="12"/>
        <v>68</v>
      </c>
      <c r="AJ31" s="35"/>
      <c r="AK31" s="18">
        <v>40843</v>
      </c>
      <c r="AL31" s="86">
        <f t="shared" si="5"/>
        <v>0</v>
      </c>
      <c r="AM31" s="47"/>
      <c r="AN31" s="47"/>
      <c r="AO31" s="47"/>
      <c r="AP31" s="47"/>
      <c r="AQ31" s="97">
        <f t="shared" si="13"/>
        <v>3</v>
      </c>
      <c r="AR31" s="18">
        <v>40843</v>
      </c>
      <c r="AS31" s="86">
        <f t="shared" si="6"/>
        <v>0</v>
      </c>
      <c r="AT31" s="47"/>
      <c r="AU31" s="47"/>
      <c r="AV31" s="97">
        <f t="shared" si="14"/>
        <v>0</v>
      </c>
      <c r="AW31" s="86">
        <f t="shared" si="7"/>
        <v>0</v>
      </c>
      <c r="AX31" s="47"/>
      <c r="AY31" s="47"/>
      <c r="AZ31" s="97">
        <f t="shared" si="15"/>
        <v>4</v>
      </c>
      <c r="BA31" s="102">
        <f t="shared" si="8"/>
        <v>0</v>
      </c>
      <c r="BB31" s="47"/>
      <c r="BC31" s="47"/>
      <c r="BD31" s="47"/>
      <c r="BE31" s="47"/>
      <c r="BF31" s="97">
        <f t="shared" si="16"/>
        <v>1</v>
      </c>
      <c r="BG31" s="102">
        <f t="shared" si="9"/>
        <v>0</v>
      </c>
      <c r="BH31" s="47"/>
      <c r="BI31" s="47"/>
      <c r="BJ31" s="97">
        <f t="shared" si="17"/>
        <v>7</v>
      </c>
      <c r="BK31" s="102">
        <f t="shared" si="19"/>
        <v>0</v>
      </c>
      <c r="BL31" s="47"/>
      <c r="BM31" s="47"/>
      <c r="BN31" s="94">
        <f t="shared" si="18"/>
        <v>0</v>
      </c>
      <c r="BO31" s="83" t="s">
        <v>139</v>
      </c>
    </row>
    <row r="32" spans="1:71" x14ac:dyDescent="0.2">
      <c r="A32" s="18">
        <v>40844</v>
      </c>
      <c r="B32">
        <f t="shared" si="0"/>
        <v>38</v>
      </c>
      <c r="C32">
        <f t="shared" si="10"/>
        <v>1040</v>
      </c>
      <c r="D32" s="86">
        <f t="shared" si="1"/>
        <v>1</v>
      </c>
      <c r="E32" s="47">
        <v>1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72</v>
      </c>
      <c r="Q32" s="94">
        <f t="shared" si="3"/>
        <v>36</v>
      </c>
      <c r="R32" s="47">
        <v>20</v>
      </c>
      <c r="S32" s="47"/>
      <c r="T32" s="47">
        <v>3</v>
      </c>
      <c r="U32" s="47"/>
      <c r="V32" s="47"/>
      <c r="W32" s="47">
        <v>13</v>
      </c>
      <c r="X32" s="47"/>
      <c r="Y32" s="47"/>
      <c r="Z32" s="97">
        <f t="shared" si="11"/>
        <v>884</v>
      </c>
      <c r="AA32" s="86">
        <f t="shared" si="4"/>
        <v>1</v>
      </c>
      <c r="AB32" s="47"/>
      <c r="AC32" s="47">
        <v>1</v>
      </c>
      <c r="AD32" s="47"/>
      <c r="AE32" s="47"/>
      <c r="AF32" s="47"/>
      <c r="AG32" s="47"/>
      <c r="AH32" s="47"/>
      <c r="AI32" s="97">
        <f t="shared" si="12"/>
        <v>69</v>
      </c>
      <c r="AJ32" s="35"/>
      <c r="AK32" s="18">
        <v>40844</v>
      </c>
      <c r="AL32" s="86">
        <f t="shared" si="5"/>
        <v>0</v>
      </c>
      <c r="AM32" s="47"/>
      <c r="AN32" s="47"/>
      <c r="AO32" s="47"/>
      <c r="AP32" s="47"/>
      <c r="AQ32" s="97">
        <f t="shared" si="13"/>
        <v>3</v>
      </c>
      <c r="AR32" s="18">
        <v>40844</v>
      </c>
      <c r="AS32" s="86">
        <f t="shared" si="6"/>
        <v>0</v>
      </c>
      <c r="AT32" s="47"/>
      <c r="AU32" s="47"/>
      <c r="AV32" s="97">
        <f t="shared" si="14"/>
        <v>0</v>
      </c>
      <c r="AW32" s="86">
        <f t="shared" si="7"/>
        <v>0</v>
      </c>
      <c r="AX32" s="47"/>
      <c r="AY32" s="47"/>
      <c r="AZ32" s="97">
        <f t="shared" si="15"/>
        <v>4</v>
      </c>
      <c r="BA32" s="102">
        <f t="shared" si="8"/>
        <v>0</v>
      </c>
      <c r="BB32" s="47"/>
      <c r="BC32" s="47"/>
      <c r="BD32" s="47"/>
      <c r="BE32" s="47"/>
      <c r="BF32" s="97">
        <f t="shared" si="16"/>
        <v>1</v>
      </c>
      <c r="BG32" s="102">
        <f t="shared" si="9"/>
        <v>0</v>
      </c>
      <c r="BH32" s="47"/>
      <c r="BI32" s="47"/>
      <c r="BJ32" s="97">
        <f t="shared" si="17"/>
        <v>7</v>
      </c>
      <c r="BK32" s="102">
        <f t="shared" si="19"/>
        <v>0</v>
      </c>
      <c r="BL32" s="47"/>
      <c r="BM32" s="47"/>
      <c r="BN32" s="94">
        <f t="shared" si="18"/>
        <v>0</v>
      </c>
      <c r="BO32" s="83" t="s">
        <v>141</v>
      </c>
    </row>
    <row r="33" spans="1:67" x14ac:dyDescent="0.2">
      <c r="A33" s="18">
        <v>40845</v>
      </c>
      <c r="B33">
        <f t="shared" si="0"/>
        <v>109</v>
      </c>
      <c r="C33">
        <f t="shared" si="10"/>
        <v>1149</v>
      </c>
      <c r="D33" s="86">
        <f t="shared" si="1"/>
        <v>1</v>
      </c>
      <c r="E33" s="47">
        <v>1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73</v>
      </c>
      <c r="Q33" s="94">
        <f t="shared" si="3"/>
        <v>108</v>
      </c>
      <c r="R33" s="47">
        <v>64</v>
      </c>
      <c r="S33" s="47"/>
      <c r="T33" s="47">
        <v>13</v>
      </c>
      <c r="U33" s="47">
        <v>3</v>
      </c>
      <c r="V33" s="47"/>
      <c r="W33" s="47">
        <v>28</v>
      </c>
      <c r="X33" s="47"/>
      <c r="Y33" s="47"/>
      <c r="Z33" s="97">
        <f t="shared" si="11"/>
        <v>992</v>
      </c>
      <c r="AA33" s="86">
        <f t="shared" si="4"/>
        <v>0</v>
      </c>
      <c r="AB33" s="47"/>
      <c r="AC33" s="47"/>
      <c r="AD33" s="47"/>
      <c r="AE33" s="47"/>
      <c r="AF33" s="47"/>
      <c r="AG33" s="47"/>
      <c r="AH33" s="47"/>
      <c r="AI33" s="97">
        <f t="shared" si="12"/>
        <v>69</v>
      </c>
      <c r="AJ33" s="35"/>
      <c r="AK33" s="18">
        <v>40845</v>
      </c>
      <c r="AL33" s="86">
        <f t="shared" si="5"/>
        <v>0</v>
      </c>
      <c r="AM33" s="47"/>
      <c r="AN33" s="47"/>
      <c r="AO33" s="47"/>
      <c r="AP33" s="47"/>
      <c r="AQ33" s="97">
        <f t="shared" si="13"/>
        <v>3</v>
      </c>
      <c r="AR33" s="18">
        <v>40845</v>
      </c>
      <c r="AS33" s="86">
        <f t="shared" si="6"/>
        <v>0</v>
      </c>
      <c r="AT33" s="47"/>
      <c r="AU33" s="47"/>
      <c r="AV33" s="97">
        <f t="shared" si="14"/>
        <v>0</v>
      </c>
      <c r="AW33" s="86">
        <f t="shared" si="7"/>
        <v>0</v>
      </c>
      <c r="AX33" s="47"/>
      <c r="AY33" s="47"/>
      <c r="AZ33" s="97">
        <f t="shared" si="15"/>
        <v>4</v>
      </c>
      <c r="BA33" s="102">
        <f t="shared" si="8"/>
        <v>0</v>
      </c>
      <c r="BB33" s="47"/>
      <c r="BC33" s="47"/>
      <c r="BD33" s="47"/>
      <c r="BE33" s="47"/>
      <c r="BF33" s="97">
        <f t="shared" si="16"/>
        <v>1</v>
      </c>
      <c r="BG33" s="102">
        <f t="shared" si="9"/>
        <v>0</v>
      </c>
      <c r="BH33" s="47"/>
      <c r="BI33" s="47"/>
      <c r="BJ33" s="97">
        <f t="shared" si="17"/>
        <v>7</v>
      </c>
      <c r="BK33" s="102">
        <f t="shared" si="19"/>
        <v>0</v>
      </c>
      <c r="BL33" s="47"/>
      <c r="BM33" s="47"/>
      <c r="BN33" s="94">
        <f t="shared" si="18"/>
        <v>0</v>
      </c>
      <c r="BO33" s="83" t="s">
        <v>142</v>
      </c>
    </row>
    <row r="34" spans="1:67" x14ac:dyDescent="0.2">
      <c r="A34" s="18">
        <v>40846</v>
      </c>
      <c r="B34">
        <f t="shared" si="0"/>
        <v>0</v>
      </c>
      <c r="C34">
        <f t="shared" si="10"/>
        <v>1149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73</v>
      </c>
      <c r="Q34" s="95">
        <f t="shared" si="3"/>
        <v>0</v>
      </c>
      <c r="R34" s="47"/>
      <c r="S34" s="47"/>
      <c r="T34" s="47"/>
      <c r="U34" s="47"/>
      <c r="V34" s="47"/>
      <c r="W34" s="47"/>
      <c r="X34" s="47"/>
      <c r="Y34" s="47"/>
      <c r="Z34" s="98">
        <f t="shared" si="11"/>
        <v>992</v>
      </c>
      <c r="AA34" s="86">
        <f t="shared" si="4"/>
        <v>0</v>
      </c>
      <c r="AB34" s="47"/>
      <c r="AC34" s="47"/>
      <c r="AD34" s="47"/>
      <c r="AE34" s="47"/>
      <c r="AF34" s="47"/>
      <c r="AG34" s="47"/>
      <c r="AH34" s="47"/>
      <c r="AI34" s="97">
        <f t="shared" si="12"/>
        <v>69</v>
      </c>
      <c r="AJ34" s="36"/>
      <c r="AK34" s="18">
        <v>40846</v>
      </c>
      <c r="AL34" s="86">
        <f t="shared" si="5"/>
        <v>0</v>
      </c>
      <c r="AM34" s="47"/>
      <c r="AN34" s="47"/>
      <c r="AO34" s="47"/>
      <c r="AP34" s="47"/>
      <c r="AQ34" s="97">
        <f t="shared" si="13"/>
        <v>3</v>
      </c>
      <c r="AR34" s="18">
        <v>40846</v>
      </c>
      <c r="AS34" s="86">
        <f t="shared" si="6"/>
        <v>0</v>
      </c>
      <c r="AT34" s="47"/>
      <c r="AU34" s="47"/>
      <c r="AV34" s="97">
        <f t="shared" si="14"/>
        <v>0</v>
      </c>
      <c r="AW34" s="86">
        <f t="shared" si="7"/>
        <v>0</v>
      </c>
      <c r="AX34" s="47"/>
      <c r="AY34" s="47"/>
      <c r="AZ34" s="97">
        <f t="shared" si="15"/>
        <v>4</v>
      </c>
      <c r="BA34" s="102">
        <f t="shared" si="8"/>
        <v>0</v>
      </c>
      <c r="BB34" s="47"/>
      <c r="BC34" s="47"/>
      <c r="BD34" s="47"/>
      <c r="BE34" s="47"/>
      <c r="BF34" s="97">
        <f t="shared" si="16"/>
        <v>1</v>
      </c>
      <c r="BG34" s="102">
        <f t="shared" si="9"/>
        <v>0</v>
      </c>
      <c r="BH34" s="47"/>
      <c r="BI34" s="47"/>
      <c r="BJ34" s="97">
        <f t="shared" si="17"/>
        <v>7</v>
      </c>
      <c r="BK34" s="102">
        <f t="shared" si="19"/>
        <v>0</v>
      </c>
      <c r="BL34" s="47"/>
      <c r="BM34" s="47"/>
      <c r="BN34" s="94">
        <f t="shared" si="18"/>
        <v>0</v>
      </c>
      <c r="BO34" s="83"/>
    </row>
    <row r="35" spans="1:67" x14ac:dyDescent="0.2">
      <c r="A35" s="18">
        <v>40847</v>
      </c>
      <c r="B35">
        <f t="shared" si="0"/>
        <v>58</v>
      </c>
      <c r="C35">
        <f t="shared" si="10"/>
        <v>1207</v>
      </c>
      <c r="D35" s="87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0">
        <f t="shared" si="2"/>
        <v>73</v>
      </c>
      <c r="Q35" s="95">
        <f t="shared" si="3"/>
        <v>53</v>
      </c>
      <c r="R35" s="47">
        <v>29</v>
      </c>
      <c r="S35" s="47"/>
      <c r="T35" s="47">
        <v>6</v>
      </c>
      <c r="U35" s="47">
        <v>2</v>
      </c>
      <c r="V35" s="47"/>
      <c r="W35" s="47">
        <v>16</v>
      </c>
      <c r="X35" s="47"/>
      <c r="Y35" s="47"/>
      <c r="Z35" s="98">
        <f t="shared" si="11"/>
        <v>1045</v>
      </c>
      <c r="AA35" s="86">
        <f t="shared" si="4"/>
        <v>5</v>
      </c>
      <c r="AB35" s="47"/>
      <c r="AC35" s="47">
        <v>1</v>
      </c>
      <c r="AD35" s="47">
        <v>1</v>
      </c>
      <c r="AE35" s="47">
        <v>1</v>
      </c>
      <c r="AF35" s="47"/>
      <c r="AG35" s="47">
        <v>2</v>
      </c>
      <c r="AH35" s="47"/>
      <c r="AI35" s="97">
        <f t="shared" si="12"/>
        <v>74</v>
      </c>
      <c r="AJ35" s="33"/>
      <c r="AK35" s="18">
        <v>40847</v>
      </c>
      <c r="AL35" s="86">
        <f t="shared" si="5"/>
        <v>0</v>
      </c>
      <c r="AM35" s="47"/>
      <c r="AN35" s="47"/>
      <c r="AO35" s="47"/>
      <c r="AP35" s="47"/>
      <c r="AQ35" s="97">
        <f>SUM(AQ34+AL35)</f>
        <v>3</v>
      </c>
      <c r="AR35" s="18">
        <v>40847</v>
      </c>
      <c r="AS35" s="86">
        <f>SUM(AT35:AU35)</f>
        <v>0</v>
      </c>
      <c r="AT35" s="47"/>
      <c r="AU35" s="47"/>
      <c r="AV35" s="97">
        <f t="shared" si="14"/>
        <v>0</v>
      </c>
      <c r="AW35" s="86">
        <f t="shared" si="7"/>
        <v>0</v>
      </c>
      <c r="AX35" s="47"/>
      <c r="AY35" s="47"/>
      <c r="AZ35" s="97">
        <f t="shared" si="15"/>
        <v>4</v>
      </c>
      <c r="BA35" s="102">
        <f t="shared" si="8"/>
        <v>0</v>
      </c>
      <c r="BB35" s="47"/>
      <c r="BC35" s="47"/>
      <c r="BD35" s="47"/>
      <c r="BE35" s="47"/>
      <c r="BF35" s="97">
        <f t="shared" si="16"/>
        <v>1</v>
      </c>
      <c r="BG35" s="102">
        <f t="shared" si="9"/>
        <v>0</v>
      </c>
      <c r="BH35" s="47"/>
      <c r="BI35" s="47"/>
      <c r="BJ35" s="97">
        <f t="shared" si="17"/>
        <v>7</v>
      </c>
      <c r="BK35" s="102">
        <f t="shared" si="19"/>
        <v>0</v>
      </c>
      <c r="BL35" s="47"/>
      <c r="BM35" s="47"/>
      <c r="BN35" s="94">
        <f t="shared" si="18"/>
        <v>0</v>
      </c>
      <c r="BO35" s="111" t="s">
        <v>143</v>
      </c>
    </row>
    <row r="36" spans="1:67" s="30" customFormat="1" x14ac:dyDescent="0.2">
      <c r="A36" s="28" t="s">
        <v>48</v>
      </c>
      <c r="B36" s="29"/>
      <c r="C36" s="29"/>
      <c r="D36" s="37">
        <f t="shared" ref="D36:L36" si="20">SUM(D5:D35)</f>
        <v>73</v>
      </c>
      <c r="E36" s="37">
        <f t="shared" si="20"/>
        <v>73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>SUM(M6:M35)</f>
        <v>0</v>
      </c>
      <c r="N36" s="37">
        <f>SUM(N5:N35)</f>
        <v>0</v>
      </c>
      <c r="O36" s="37">
        <f>SUM(O5:O35)</f>
        <v>0</v>
      </c>
      <c r="P36" s="37">
        <f>SUM(P35)</f>
        <v>73</v>
      </c>
      <c r="Q36" s="37">
        <f t="shared" ref="Q36:Y36" si="21">SUM(Q5:Q35)</f>
        <v>1045</v>
      </c>
      <c r="R36" s="37">
        <f t="shared" si="21"/>
        <v>671</v>
      </c>
      <c r="S36" s="37">
        <f>SUM(S5:S35)</f>
        <v>0</v>
      </c>
      <c r="T36" s="37">
        <f t="shared" si="21"/>
        <v>88</v>
      </c>
      <c r="U36" s="37">
        <f t="shared" si="21"/>
        <v>35</v>
      </c>
      <c r="V36" s="37">
        <f>SUM(V5:V35)</f>
        <v>0</v>
      </c>
      <c r="W36" s="37">
        <f t="shared" si="21"/>
        <v>249</v>
      </c>
      <c r="X36" s="37">
        <f t="shared" si="21"/>
        <v>1</v>
      </c>
      <c r="Y36" s="37">
        <f t="shared" si="21"/>
        <v>1</v>
      </c>
      <c r="Z36" s="37">
        <f>SUM(Z35)</f>
        <v>1045</v>
      </c>
      <c r="AA36" s="37">
        <f>SUM(AA5:AA35)</f>
        <v>74</v>
      </c>
      <c r="AB36" s="37">
        <f t="shared" ref="AB36:AH36" si="22">SUM(AB5:AB35)</f>
        <v>0</v>
      </c>
      <c r="AC36" s="37">
        <f t="shared" si="22"/>
        <v>29</v>
      </c>
      <c r="AD36" s="37">
        <f t="shared" si="22"/>
        <v>2</v>
      </c>
      <c r="AE36" s="37">
        <f t="shared" si="22"/>
        <v>7</v>
      </c>
      <c r="AF36" s="137">
        <f t="shared" si="22"/>
        <v>6</v>
      </c>
      <c r="AG36" s="135">
        <f t="shared" si="22"/>
        <v>30</v>
      </c>
      <c r="AH36" s="135">
        <f t="shared" si="22"/>
        <v>0</v>
      </c>
      <c r="AI36" s="37">
        <f>SUM(AI35)</f>
        <v>74</v>
      </c>
      <c r="AJ36" s="37"/>
      <c r="AK36" s="29"/>
      <c r="AL36" s="37">
        <f>SUM(AL5:AL34)</f>
        <v>3</v>
      </c>
      <c r="AM36" s="37">
        <f>SUM(AM5:AM35)</f>
        <v>1</v>
      </c>
      <c r="AN36" s="37">
        <f>SUM(AN5:AN35)</f>
        <v>0</v>
      </c>
      <c r="AO36" s="37">
        <f>SUM(AO5:AO35)</f>
        <v>2</v>
      </c>
      <c r="AP36" s="37">
        <f>SUM(AP5:AP35)</f>
        <v>0</v>
      </c>
      <c r="AQ36" s="37">
        <f>SUM(AQ35)</f>
        <v>3</v>
      </c>
      <c r="AR36" s="29"/>
      <c r="AS36" s="37">
        <f>SUM(AS5:AS34)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SUM(AW5:AW34)</f>
        <v>4</v>
      </c>
      <c r="AX36" s="37">
        <f>SUM(AX5:AX35)</f>
        <v>4</v>
      </c>
      <c r="AY36" s="37">
        <f>SUM(AY5:AY35)</f>
        <v>0</v>
      </c>
      <c r="AZ36" s="37">
        <f>SUM(AZ35)</f>
        <v>4</v>
      </c>
      <c r="BA36" s="37">
        <f>SUM(BA5:BA34)</f>
        <v>1</v>
      </c>
      <c r="BB36" s="37">
        <f>SUM(BB5:BB35)</f>
        <v>0</v>
      </c>
      <c r="BC36" s="37">
        <f>SUM(BC5:BC35)</f>
        <v>1</v>
      </c>
      <c r="BD36" s="37">
        <f>SUM(BD5:BD35)</f>
        <v>0</v>
      </c>
      <c r="BE36" s="37">
        <f>SUM(BE5:BE34)</f>
        <v>0</v>
      </c>
      <c r="BF36" s="37">
        <f>SUM(BF35)</f>
        <v>1</v>
      </c>
      <c r="BG36" s="37">
        <f>SUM(BG5:BG34)</f>
        <v>7</v>
      </c>
      <c r="BH36" s="37">
        <f>SUM(BH5:BH35)</f>
        <v>7</v>
      </c>
      <c r="BI36" s="37">
        <f>SUM(BI5:BI35)</f>
        <v>0</v>
      </c>
      <c r="BJ36" s="37">
        <f>SUM(BJ35)</f>
        <v>7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F37" s="138" t="s">
        <v>111</v>
      </c>
      <c r="AG37" s="134">
        <f>SUM(AF5:AG35)+(Sept!AG36)</f>
        <v>41</v>
      </c>
      <c r="AH37" s="136"/>
      <c r="AK37"/>
      <c r="AR37"/>
    </row>
    <row r="38" spans="1:67" x14ac:dyDescent="0.2">
      <c r="A38" s="18"/>
      <c r="AF38" s="138" t="s">
        <v>26</v>
      </c>
      <c r="AG38" s="134">
        <f>SUM(AF5:AF35)+(Sept!AG37)</f>
        <v>7</v>
      </c>
      <c r="AH38" s="136"/>
      <c r="AK38"/>
      <c r="AR38"/>
    </row>
    <row r="39" spans="1:67" x14ac:dyDescent="0.2">
      <c r="A39" s="18"/>
      <c r="AF39" s="139" t="s">
        <v>110</v>
      </c>
      <c r="AG39" s="140">
        <f>SUM(AG38/AG37*100)</f>
        <v>17.073170731707318</v>
      </c>
      <c r="AH39" s="136"/>
      <c r="AK39"/>
      <c r="AR39"/>
    </row>
    <row r="40" spans="1:67" x14ac:dyDescent="0.2">
      <c r="A40" s="18"/>
      <c r="AK40"/>
      <c r="AQ40" s="35">
        <f>SUM(AI39+AL40)</f>
        <v>0</v>
      </c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zoomScale="75" workbookViewId="0">
      <selection activeCell="U22" sqref="U22"/>
    </sheetView>
  </sheetViews>
  <sheetFormatPr defaultRowHeight="12.75" x14ac:dyDescent="0.2"/>
  <cols>
    <col min="1" max="1" width="8.42578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42578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5.57031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61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8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12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8"/>
    </row>
    <row r="5" spans="1:67" x14ac:dyDescent="0.2">
      <c r="A5" s="18">
        <v>40848</v>
      </c>
      <c r="B5">
        <f t="shared" ref="B5:B34" si="0">SUM(D5+Q5+AA5+AL5+AS5+AW5+BA5+BG5+BK5)</f>
        <v>11</v>
      </c>
      <c r="C5">
        <f>SUM(B5)</f>
        <v>11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11</v>
      </c>
      <c r="R5" s="47">
        <v>1</v>
      </c>
      <c r="S5" s="47">
        <v>4</v>
      </c>
      <c r="T5" s="47"/>
      <c r="U5" s="47"/>
      <c r="V5" s="47"/>
      <c r="W5" s="47">
        <v>6</v>
      </c>
      <c r="X5" s="47"/>
      <c r="Y5" s="47"/>
      <c r="Z5" s="97">
        <f>SUM(R5:Y5)</f>
        <v>11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40848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40848</v>
      </c>
      <c r="AS5" s="86">
        <f>SUM(AT5:AU5)</f>
        <v>0</v>
      </c>
      <c r="AT5" s="47"/>
      <c r="AU5" s="47"/>
      <c r="AV5" s="97">
        <f>SUM(AS5:AU5)</f>
        <v>0</v>
      </c>
      <c r="AW5" s="86">
        <f>SUM(AX5:AY5)</f>
        <v>0</v>
      </c>
      <c r="AX5" s="47"/>
      <c r="AY5" s="47"/>
      <c r="AZ5" s="97">
        <f>SUM(AX5:AY5)</f>
        <v>0</v>
      </c>
      <c r="BA5" s="102">
        <f>SUM(BB5:BE5)</f>
        <v>0</v>
      </c>
      <c r="BB5" s="47"/>
      <c r="BC5" s="47"/>
      <c r="BD5" s="47"/>
      <c r="BE5" s="47"/>
      <c r="BF5" s="97">
        <f>SUM(BB5:BE5)</f>
        <v>0</v>
      </c>
      <c r="BG5" s="102">
        <f>SUM(BH5:BI5)</f>
        <v>0</v>
      </c>
      <c r="BH5" s="47"/>
      <c r="BI5" s="47"/>
      <c r="BJ5" s="97">
        <f>SUM(BH5:BI5)</f>
        <v>0</v>
      </c>
      <c r="BK5" s="122">
        <f>SUM(BL5:BM5)</f>
        <v>0</v>
      </c>
      <c r="BL5" s="47"/>
      <c r="BM5" s="47"/>
      <c r="BN5" s="93">
        <f>SUM(BL5:BM5)</f>
        <v>0</v>
      </c>
      <c r="BO5" s="110" t="s">
        <v>144</v>
      </c>
    </row>
    <row r="6" spans="1:67" ht="15" customHeight="1" x14ac:dyDescent="0.2">
      <c r="A6" s="18">
        <v>40849</v>
      </c>
      <c r="B6">
        <f t="shared" si="0"/>
        <v>104</v>
      </c>
      <c r="C6">
        <f>SUM(C5+B6)</f>
        <v>115</v>
      </c>
      <c r="D6" s="86">
        <f t="shared" ref="D6:D34" si="1">SUM(E6:O6)</f>
        <v>1</v>
      </c>
      <c r="E6" s="47">
        <v>1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4" si="2">SUM(P5+D6)</f>
        <v>1</v>
      </c>
      <c r="Q6" s="94">
        <f t="shared" ref="Q6:Q34" si="3">SUM(R6:Y6)</f>
        <v>102</v>
      </c>
      <c r="R6" s="47">
        <v>49</v>
      </c>
      <c r="S6" s="47"/>
      <c r="T6" s="47">
        <v>14</v>
      </c>
      <c r="U6" s="47">
        <v>3</v>
      </c>
      <c r="V6" s="47"/>
      <c r="W6" s="47">
        <v>36</v>
      </c>
      <c r="X6" s="47"/>
      <c r="Y6" s="47"/>
      <c r="Z6" s="97">
        <f t="shared" ref="Z6:Z34" si="4">SUM(Z5+Q6)</f>
        <v>113</v>
      </c>
      <c r="AA6" s="86">
        <f t="shared" ref="AA6:AA34" si="5">SUM(AB6:AH6)</f>
        <v>1</v>
      </c>
      <c r="AB6" s="47"/>
      <c r="AC6" s="47"/>
      <c r="AD6" s="47"/>
      <c r="AE6" s="47">
        <v>1</v>
      </c>
      <c r="AF6" s="47"/>
      <c r="AG6" s="47"/>
      <c r="AH6" s="47"/>
      <c r="AI6" s="97">
        <f>SUM(AI5+AA6)</f>
        <v>1</v>
      </c>
      <c r="AJ6" s="35"/>
      <c r="AK6" s="18">
        <v>40849</v>
      </c>
      <c r="AL6" s="86">
        <f t="shared" ref="AL6:AL34" si="6">SUM(AM6:AP6)</f>
        <v>0</v>
      </c>
      <c r="AM6" s="47"/>
      <c r="AN6" s="47"/>
      <c r="AO6" s="47"/>
      <c r="AP6" s="47"/>
      <c r="AQ6" s="97">
        <f>SUM(AQ5+AL6)</f>
        <v>0</v>
      </c>
      <c r="AR6" s="18">
        <v>40849</v>
      </c>
      <c r="AS6" s="86">
        <f t="shared" ref="AS6:AS34" si="7">SUM(AT6:AU6)</f>
        <v>0</v>
      </c>
      <c r="AT6" s="47"/>
      <c r="AU6" s="47"/>
      <c r="AV6" s="97">
        <f>SUM(AS6+AV5)</f>
        <v>0</v>
      </c>
      <c r="AW6" s="86">
        <f t="shared" ref="AW6:AW34" si="8">SUM(AX6:AY6)</f>
        <v>0</v>
      </c>
      <c r="AX6" s="47"/>
      <c r="AY6" s="47"/>
      <c r="AZ6" s="97">
        <f>SUM(AW6+AZ5)</f>
        <v>0</v>
      </c>
      <c r="BA6" s="102">
        <f t="shared" ref="BA6:BA34" si="9">SUM(BB6:BE6)</f>
        <v>0</v>
      </c>
      <c r="BB6" s="47"/>
      <c r="BC6" s="47"/>
      <c r="BD6" s="47"/>
      <c r="BE6" s="47"/>
      <c r="BF6" s="97">
        <f>SUM(BA6+BF5)</f>
        <v>0</v>
      </c>
      <c r="BG6" s="102">
        <f t="shared" ref="BG6:BG34" si="10">SUM(BH6:BI6)</f>
        <v>0</v>
      </c>
      <c r="BH6" s="47"/>
      <c r="BI6" s="47"/>
      <c r="BJ6" s="97">
        <f>SUM(BG6+BJ5)</f>
        <v>0</v>
      </c>
      <c r="BK6" s="122">
        <f t="shared" ref="BK6:BK34" si="11">SUM(BL6:BM6)</f>
        <v>0</v>
      </c>
      <c r="BL6" s="47"/>
      <c r="BM6" s="47"/>
      <c r="BN6" s="94">
        <f>SUM(BK6+BN5)</f>
        <v>0</v>
      </c>
      <c r="BO6" s="110" t="s">
        <v>145</v>
      </c>
    </row>
    <row r="7" spans="1:67" x14ac:dyDescent="0.2">
      <c r="A7" s="18">
        <v>40850</v>
      </c>
      <c r="B7">
        <f t="shared" si="0"/>
        <v>41</v>
      </c>
      <c r="C7">
        <f t="shared" ref="C7:C34" si="12">SUM(C6+B7)</f>
        <v>156</v>
      </c>
      <c r="D7" s="86">
        <f t="shared" si="1"/>
        <v>1</v>
      </c>
      <c r="E7" s="47">
        <v>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2</v>
      </c>
      <c r="Q7" s="94">
        <f t="shared" si="3"/>
        <v>38</v>
      </c>
      <c r="R7" s="47">
        <v>25</v>
      </c>
      <c r="S7" s="47"/>
      <c r="T7" s="47">
        <v>1</v>
      </c>
      <c r="U7" s="47">
        <v>1</v>
      </c>
      <c r="V7" s="47"/>
      <c r="W7" s="47">
        <v>11</v>
      </c>
      <c r="X7" s="47"/>
      <c r="Y7" s="47"/>
      <c r="Z7" s="97">
        <f t="shared" si="4"/>
        <v>151</v>
      </c>
      <c r="AA7" s="86">
        <f t="shared" si="5"/>
        <v>1</v>
      </c>
      <c r="AB7" s="47"/>
      <c r="AC7" s="47"/>
      <c r="AD7" s="47"/>
      <c r="AE7" s="47">
        <v>1</v>
      </c>
      <c r="AF7" s="47"/>
      <c r="AG7" s="47"/>
      <c r="AH7" s="47"/>
      <c r="AI7" s="97">
        <f t="shared" ref="AI7:AI34" si="13">SUM(AI6+AA7)</f>
        <v>2</v>
      </c>
      <c r="AJ7" s="35"/>
      <c r="AK7" s="18">
        <v>40850</v>
      </c>
      <c r="AL7" s="86">
        <f t="shared" si="6"/>
        <v>0</v>
      </c>
      <c r="AM7" s="47"/>
      <c r="AN7" s="47"/>
      <c r="AO7" s="47"/>
      <c r="AP7" s="47"/>
      <c r="AQ7" s="97">
        <f t="shared" ref="AQ7:AQ34" si="14">SUM(AQ6+AL7)</f>
        <v>0</v>
      </c>
      <c r="AR7" s="18">
        <v>40850</v>
      </c>
      <c r="AS7" s="86">
        <f t="shared" si="7"/>
        <v>1</v>
      </c>
      <c r="AT7" s="47">
        <v>1</v>
      </c>
      <c r="AU7" s="47"/>
      <c r="AV7" s="97">
        <f t="shared" ref="AV7:AV34" si="15">SUM(AS7+AV6)</f>
        <v>1</v>
      </c>
      <c r="AW7" s="86">
        <f t="shared" si="8"/>
        <v>0</v>
      </c>
      <c r="AX7" s="47"/>
      <c r="AY7" s="47"/>
      <c r="AZ7" s="97">
        <f t="shared" ref="AZ7:AZ34" si="16">SUM(AW7+AZ6)</f>
        <v>0</v>
      </c>
      <c r="BA7" s="102">
        <f t="shared" si="9"/>
        <v>0</v>
      </c>
      <c r="BB7" s="47"/>
      <c r="BC7" s="47"/>
      <c r="BD7" s="47"/>
      <c r="BE7" s="47"/>
      <c r="BF7" s="97">
        <f t="shared" ref="BF7:BF34" si="17">SUM(BA7+BF6)</f>
        <v>0</v>
      </c>
      <c r="BG7" s="102">
        <f t="shared" si="10"/>
        <v>0</v>
      </c>
      <c r="BH7" s="47"/>
      <c r="BI7" s="47"/>
      <c r="BJ7" s="97">
        <f t="shared" ref="BJ7:BJ34" si="18">SUM(BG7+BJ6)</f>
        <v>0</v>
      </c>
      <c r="BK7" s="122">
        <f t="shared" si="11"/>
        <v>0</v>
      </c>
      <c r="BL7" s="47"/>
      <c r="BM7" s="47"/>
      <c r="BN7" s="94">
        <f>SUM(BK7+BN6)</f>
        <v>0</v>
      </c>
      <c r="BO7" s="110" t="s">
        <v>146</v>
      </c>
    </row>
    <row r="8" spans="1:67" x14ac:dyDescent="0.2">
      <c r="A8" s="18">
        <v>40851</v>
      </c>
      <c r="B8">
        <f t="shared" si="0"/>
        <v>94</v>
      </c>
      <c r="C8">
        <f t="shared" si="12"/>
        <v>250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2</v>
      </c>
      <c r="Q8" s="94">
        <f t="shared" si="3"/>
        <v>93</v>
      </c>
      <c r="R8" s="47">
        <v>51</v>
      </c>
      <c r="S8" s="47"/>
      <c r="T8" s="47">
        <v>11</v>
      </c>
      <c r="U8" s="47">
        <v>2</v>
      </c>
      <c r="V8" s="47"/>
      <c r="W8" s="47">
        <v>29</v>
      </c>
      <c r="X8" s="47"/>
      <c r="Y8" s="47"/>
      <c r="Z8" s="97">
        <f t="shared" si="4"/>
        <v>244</v>
      </c>
      <c r="AA8" s="86">
        <f t="shared" si="5"/>
        <v>1</v>
      </c>
      <c r="AB8" s="47"/>
      <c r="AC8" s="47"/>
      <c r="AD8" s="47"/>
      <c r="AE8" s="47"/>
      <c r="AF8" s="47"/>
      <c r="AG8" s="47">
        <v>1</v>
      </c>
      <c r="AH8" s="47"/>
      <c r="AI8" s="97">
        <f t="shared" si="13"/>
        <v>3</v>
      </c>
      <c r="AJ8" s="35"/>
      <c r="AK8" s="18">
        <v>40851</v>
      </c>
      <c r="AL8" s="86">
        <f t="shared" si="6"/>
        <v>0</v>
      </c>
      <c r="AM8" s="47"/>
      <c r="AN8" s="47"/>
      <c r="AO8" s="47"/>
      <c r="AP8" s="47"/>
      <c r="AQ8" s="97">
        <f t="shared" si="14"/>
        <v>0</v>
      </c>
      <c r="AR8" s="18">
        <v>40851</v>
      </c>
      <c r="AS8" s="86">
        <f t="shared" si="7"/>
        <v>0</v>
      </c>
      <c r="AT8" s="47"/>
      <c r="AU8" s="47"/>
      <c r="AV8" s="97">
        <f t="shared" si="15"/>
        <v>1</v>
      </c>
      <c r="AW8" s="86">
        <f t="shared" si="8"/>
        <v>0</v>
      </c>
      <c r="AX8" s="47"/>
      <c r="AY8" s="47"/>
      <c r="AZ8" s="97">
        <f t="shared" si="16"/>
        <v>0</v>
      </c>
      <c r="BA8" s="102">
        <f t="shared" si="9"/>
        <v>0</v>
      </c>
      <c r="BB8" s="47"/>
      <c r="BC8" s="47"/>
      <c r="BD8" s="47"/>
      <c r="BE8" s="47"/>
      <c r="BF8" s="97">
        <f t="shared" si="17"/>
        <v>0</v>
      </c>
      <c r="BG8" s="102">
        <f t="shared" si="10"/>
        <v>0</v>
      </c>
      <c r="BH8" s="47"/>
      <c r="BI8" s="47"/>
      <c r="BJ8" s="97">
        <f t="shared" si="18"/>
        <v>0</v>
      </c>
      <c r="BK8" s="122">
        <f t="shared" si="11"/>
        <v>0</v>
      </c>
      <c r="BL8" s="47"/>
      <c r="BM8" s="47"/>
      <c r="BN8" s="94">
        <f t="shared" ref="BN8:BN34" si="19">SUM(BK8+BN7)</f>
        <v>0</v>
      </c>
      <c r="BO8" s="110" t="s">
        <v>147</v>
      </c>
    </row>
    <row r="9" spans="1:67" x14ac:dyDescent="0.2">
      <c r="A9" s="18">
        <v>40852</v>
      </c>
      <c r="B9">
        <f t="shared" si="0"/>
        <v>28</v>
      </c>
      <c r="C9">
        <f t="shared" si="12"/>
        <v>278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2</v>
      </c>
      <c r="Q9" s="94">
        <f t="shared" si="3"/>
        <v>28</v>
      </c>
      <c r="R9" s="47">
        <v>18</v>
      </c>
      <c r="S9" s="47"/>
      <c r="T9" s="47">
        <v>1</v>
      </c>
      <c r="U9" s="47">
        <v>1</v>
      </c>
      <c r="V9" s="47"/>
      <c r="W9" s="47">
        <v>8</v>
      </c>
      <c r="X9" s="47"/>
      <c r="Y9" s="47"/>
      <c r="Z9" s="97">
        <f t="shared" si="4"/>
        <v>272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3"/>
        <v>3</v>
      </c>
      <c r="AJ9" s="35"/>
      <c r="AK9" s="18">
        <v>40852</v>
      </c>
      <c r="AL9" s="86">
        <f t="shared" si="6"/>
        <v>0</v>
      </c>
      <c r="AM9" s="47"/>
      <c r="AN9" s="47"/>
      <c r="AO9" s="47"/>
      <c r="AP9" s="47"/>
      <c r="AQ9" s="97">
        <f t="shared" si="14"/>
        <v>0</v>
      </c>
      <c r="AR9" s="18">
        <v>40852</v>
      </c>
      <c r="AS9" s="86">
        <f t="shared" si="7"/>
        <v>0</v>
      </c>
      <c r="AT9" s="47"/>
      <c r="AU9" s="47"/>
      <c r="AV9" s="97">
        <f t="shared" si="15"/>
        <v>1</v>
      </c>
      <c r="AW9" s="86">
        <f t="shared" si="8"/>
        <v>0</v>
      </c>
      <c r="AX9" s="47"/>
      <c r="AY9" s="47"/>
      <c r="AZ9" s="97">
        <f t="shared" si="16"/>
        <v>0</v>
      </c>
      <c r="BA9" s="102">
        <f t="shared" si="9"/>
        <v>0</v>
      </c>
      <c r="BB9" s="47"/>
      <c r="BC9" s="47"/>
      <c r="BD9" s="47"/>
      <c r="BE9" s="47"/>
      <c r="BF9" s="97">
        <f t="shared" si="17"/>
        <v>0</v>
      </c>
      <c r="BG9" s="102">
        <f t="shared" si="10"/>
        <v>0</v>
      </c>
      <c r="BH9" s="47"/>
      <c r="BI9" s="47"/>
      <c r="BJ9" s="97">
        <f t="shared" si="18"/>
        <v>0</v>
      </c>
      <c r="BK9" s="122">
        <f t="shared" si="11"/>
        <v>0</v>
      </c>
      <c r="BL9" s="47"/>
      <c r="BM9" s="47"/>
      <c r="BN9" s="94">
        <f t="shared" si="19"/>
        <v>0</v>
      </c>
      <c r="BO9" s="110" t="s">
        <v>148</v>
      </c>
    </row>
    <row r="10" spans="1:67" x14ac:dyDescent="0.2">
      <c r="A10" s="18">
        <v>40853</v>
      </c>
      <c r="B10">
        <f t="shared" si="0"/>
        <v>0</v>
      </c>
      <c r="C10">
        <f t="shared" si="12"/>
        <v>278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2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272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3"/>
        <v>3</v>
      </c>
      <c r="AJ10" s="35"/>
      <c r="AK10" s="18">
        <v>40853</v>
      </c>
      <c r="AL10" s="86">
        <f t="shared" si="6"/>
        <v>0</v>
      </c>
      <c r="AM10" s="47"/>
      <c r="AN10" s="47"/>
      <c r="AO10" s="47"/>
      <c r="AP10" s="47"/>
      <c r="AQ10" s="97">
        <f t="shared" si="14"/>
        <v>0</v>
      </c>
      <c r="AR10" s="18">
        <v>40853</v>
      </c>
      <c r="AS10" s="86">
        <f t="shared" si="7"/>
        <v>0</v>
      </c>
      <c r="AT10" s="47"/>
      <c r="AU10" s="47"/>
      <c r="AV10" s="97">
        <f t="shared" si="15"/>
        <v>1</v>
      </c>
      <c r="AW10" s="86">
        <f t="shared" si="8"/>
        <v>0</v>
      </c>
      <c r="AX10" s="47"/>
      <c r="AY10" s="47"/>
      <c r="AZ10" s="97">
        <f t="shared" si="16"/>
        <v>0</v>
      </c>
      <c r="BA10" s="102">
        <f t="shared" si="9"/>
        <v>0</v>
      </c>
      <c r="BB10" s="47"/>
      <c r="BC10" s="47"/>
      <c r="BD10" s="47"/>
      <c r="BE10" s="47"/>
      <c r="BF10" s="97">
        <f t="shared" si="17"/>
        <v>0</v>
      </c>
      <c r="BG10" s="102">
        <f t="shared" si="10"/>
        <v>0</v>
      </c>
      <c r="BH10" s="47"/>
      <c r="BI10" s="47"/>
      <c r="BJ10" s="97">
        <f t="shared" si="18"/>
        <v>0</v>
      </c>
      <c r="BK10" s="122">
        <f t="shared" si="11"/>
        <v>0</v>
      </c>
      <c r="BL10" s="47"/>
      <c r="BM10" s="47"/>
      <c r="BN10" s="94">
        <f t="shared" si="19"/>
        <v>0</v>
      </c>
      <c r="BO10" s="110"/>
    </row>
    <row r="11" spans="1:67" x14ac:dyDescent="0.2">
      <c r="A11" s="18">
        <v>40854</v>
      </c>
      <c r="B11">
        <f t="shared" si="0"/>
        <v>23</v>
      </c>
      <c r="C11">
        <f t="shared" si="12"/>
        <v>301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2</v>
      </c>
      <c r="Q11" s="94">
        <f t="shared" si="3"/>
        <v>23</v>
      </c>
      <c r="R11" s="47">
        <v>17</v>
      </c>
      <c r="S11" s="47"/>
      <c r="T11" s="47">
        <v>2</v>
      </c>
      <c r="U11" s="47"/>
      <c r="V11" s="47"/>
      <c r="W11" s="47">
        <v>4</v>
      </c>
      <c r="X11" s="47"/>
      <c r="Y11" s="47"/>
      <c r="Z11" s="97">
        <f t="shared" si="4"/>
        <v>295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3"/>
        <v>3</v>
      </c>
      <c r="AJ11" s="35"/>
      <c r="AK11" s="18">
        <v>40854</v>
      </c>
      <c r="AL11" s="86">
        <f t="shared" si="6"/>
        <v>0</v>
      </c>
      <c r="AM11" s="47"/>
      <c r="AN11" s="47"/>
      <c r="AO11" s="47"/>
      <c r="AP11" s="47"/>
      <c r="AQ11" s="97">
        <f t="shared" si="14"/>
        <v>0</v>
      </c>
      <c r="AR11" s="18">
        <v>40854</v>
      </c>
      <c r="AS11" s="86">
        <f t="shared" si="7"/>
        <v>0</v>
      </c>
      <c r="AT11" s="47"/>
      <c r="AU11" s="47"/>
      <c r="AV11" s="97">
        <f t="shared" si="15"/>
        <v>1</v>
      </c>
      <c r="AW11" s="86">
        <f>SUM(AX11:AY11)</f>
        <v>0</v>
      </c>
      <c r="AX11" s="47"/>
      <c r="AY11" s="47"/>
      <c r="AZ11" s="97">
        <f>SUM(AW11+AZ10)</f>
        <v>0</v>
      </c>
      <c r="BA11" s="102">
        <f t="shared" si="9"/>
        <v>0</v>
      </c>
      <c r="BB11" s="47"/>
      <c r="BC11" s="47"/>
      <c r="BD11" s="47"/>
      <c r="BE11" s="47"/>
      <c r="BF11" s="97">
        <f t="shared" si="17"/>
        <v>0</v>
      </c>
      <c r="BG11" s="102">
        <f>SUM(BH11:BI11)</f>
        <v>0</v>
      </c>
      <c r="BH11" s="47"/>
      <c r="BI11" s="47"/>
      <c r="BJ11" s="97">
        <f>SUM(BG11+BJ10)</f>
        <v>0</v>
      </c>
      <c r="BK11" s="122">
        <f t="shared" si="11"/>
        <v>0</v>
      </c>
      <c r="BL11" s="47"/>
      <c r="BM11" s="47"/>
      <c r="BN11" s="94">
        <f t="shared" si="19"/>
        <v>0</v>
      </c>
      <c r="BO11" s="110" t="s">
        <v>149</v>
      </c>
    </row>
    <row r="12" spans="1:67" x14ac:dyDescent="0.2">
      <c r="A12" s="18">
        <v>40855</v>
      </c>
      <c r="B12">
        <f t="shared" si="0"/>
        <v>24</v>
      </c>
      <c r="C12">
        <f t="shared" si="12"/>
        <v>325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2</v>
      </c>
      <c r="Q12" s="94">
        <f t="shared" si="3"/>
        <v>24</v>
      </c>
      <c r="R12" s="47">
        <v>17</v>
      </c>
      <c r="S12" s="47"/>
      <c r="T12" s="47">
        <v>1</v>
      </c>
      <c r="U12" s="47">
        <v>1</v>
      </c>
      <c r="V12" s="47"/>
      <c r="W12" s="47">
        <v>5</v>
      </c>
      <c r="X12" s="47"/>
      <c r="Y12" s="47"/>
      <c r="Z12" s="97">
        <f t="shared" si="4"/>
        <v>319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3"/>
        <v>3</v>
      </c>
      <c r="AJ12" s="35"/>
      <c r="AK12" s="18">
        <v>40855</v>
      </c>
      <c r="AL12" s="86">
        <f t="shared" si="6"/>
        <v>0</v>
      </c>
      <c r="AM12" s="47"/>
      <c r="AN12" s="47"/>
      <c r="AO12" s="47"/>
      <c r="AP12" s="47"/>
      <c r="AQ12" s="97">
        <f t="shared" si="14"/>
        <v>0</v>
      </c>
      <c r="AR12" s="18">
        <v>40855</v>
      </c>
      <c r="AS12" s="86">
        <f t="shared" si="7"/>
        <v>0</v>
      </c>
      <c r="AT12" s="47"/>
      <c r="AU12" s="47"/>
      <c r="AV12" s="97">
        <f t="shared" si="15"/>
        <v>1</v>
      </c>
      <c r="AW12" s="86">
        <f t="shared" si="8"/>
        <v>0</v>
      </c>
      <c r="AX12" s="47"/>
      <c r="AY12" s="47"/>
      <c r="AZ12" s="97">
        <f t="shared" si="16"/>
        <v>0</v>
      </c>
      <c r="BA12" s="102">
        <f t="shared" si="9"/>
        <v>0</v>
      </c>
      <c r="BB12" s="47"/>
      <c r="BC12" s="47"/>
      <c r="BD12" s="47"/>
      <c r="BE12" s="47"/>
      <c r="BF12" s="97">
        <f t="shared" si="17"/>
        <v>0</v>
      </c>
      <c r="BG12" s="102">
        <f>SUM(BH12:BI12)</f>
        <v>0</v>
      </c>
      <c r="BH12" s="47"/>
      <c r="BI12" s="47"/>
      <c r="BJ12" s="97">
        <f>SUM(BG12+BJ11)</f>
        <v>0</v>
      </c>
      <c r="BK12" s="122">
        <f t="shared" si="11"/>
        <v>0</v>
      </c>
      <c r="BL12" s="47"/>
      <c r="BM12" s="47"/>
      <c r="BN12" s="94">
        <f t="shared" si="19"/>
        <v>0</v>
      </c>
      <c r="BO12" s="110" t="s">
        <v>150</v>
      </c>
    </row>
    <row r="13" spans="1:67" x14ac:dyDescent="0.2">
      <c r="A13" s="18">
        <v>40856</v>
      </c>
      <c r="B13">
        <f t="shared" si="0"/>
        <v>13</v>
      </c>
      <c r="C13">
        <f t="shared" si="12"/>
        <v>338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2</v>
      </c>
      <c r="Q13" s="94">
        <f t="shared" si="3"/>
        <v>12</v>
      </c>
      <c r="R13" s="47">
        <v>9</v>
      </c>
      <c r="S13" s="47"/>
      <c r="T13" s="47">
        <v>2</v>
      </c>
      <c r="U13" s="47"/>
      <c r="V13" s="47"/>
      <c r="W13" s="47">
        <v>1</v>
      </c>
      <c r="X13" s="47"/>
      <c r="Y13" s="47"/>
      <c r="Z13" s="97">
        <f t="shared" si="4"/>
        <v>331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3"/>
        <v>3</v>
      </c>
      <c r="AJ13" s="35"/>
      <c r="AK13" s="18">
        <v>40856</v>
      </c>
      <c r="AL13" s="86">
        <f t="shared" si="6"/>
        <v>0</v>
      </c>
      <c r="AM13" s="47"/>
      <c r="AN13" s="47"/>
      <c r="AO13" s="47"/>
      <c r="AP13" s="47"/>
      <c r="AQ13" s="97">
        <f t="shared" si="14"/>
        <v>0</v>
      </c>
      <c r="AR13" s="18">
        <v>40856</v>
      </c>
      <c r="AS13" s="86">
        <f t="shared" si="7"/>
        <v>0</v>
      </c>
      <c r="AT13" s="47"/>
      <c r="AU13" s="47"/>
      <c r="AV13" s="97">
        <f t="shared" si="15"/>
        <v>1</v>
      </c>
      <c r="AW13" s="86">
        <f t="shared" si="8"/>
        <v>0</v>
      </c>
      <c r="AX13" s="47"/>
      <c r="AY13" s="47"/>
      <c r="AZ13" s="97">
        <f t="shared" si="16"/>
        <v>0</v>
      </c>
      <c r="BA13" s="102">
        <f t="shared" si="9"/>
        <v>1</v>
      </c>
      <c r="BB13" s="47"/>
      <c r="BC13" s="47">
        <v>1</v>
      </c>
      <c r="BD13" s="47"/>
      <c r="BE13" s="47"/>
      <c r="BF13" s="97">
        <f t="shared" si="17"/>
        <v>1</v>
      </c>
      <c r="BG13" s="102">
        <f t="shared" si="10"/>
        <v>0</v>
      </c>
      <c r="BH13" s="47"/>
      <c r="BI13" s="47"/>
      <c r="BJ13" s="97">
        <f>SUM(BG13+BJ12)</f>
        <v>0</v>
      </c>
      <c r="BK13" s="122">
        <f t="shared" si="11"/>
        <v>0</v>
      </c>
      <c r="BL13" s="47"/>
      <c r="BM13" s="47"/>
      <c r="BN13" s="94">
        <f t="shared" si="19"/>
        <v>0</v>
      </c>
      <c r="BO13" s="110" t="s">
        <v>151</v>
      </c>
    </row>
    <row r="14" spans="1:67" x14ac:dyDescent="0.2">
      <c r="A14" s="18">
        <v>40857</v>
      </c>
      <c r="B14">
        <f t="shared" si="0"/>
        <v>15</v>
      </c>
      <c r="C14">
        <f t="shared" si="12"/>
        <v>353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2</v>
      </c>
      <c r="Q14" s="94">
        <f>SUM(R14:Y14)</f>
        <v>15</v>
      </c>
      <c r="R14" s="47"/>
      <c r="S14" s="47">
        <v>7</v>
      </c>
      <c r="T14" s="47">
        <v>4</v>
      </c>
      <c r="U14" s="47">
        <v>1</v>
      </c>
      <c r="V14" s="47"/>
      <c r="W14" s="47">
        <v>3</v>
      </c>
      <c r="X14" s="47"/>
      <c r="Y14" s="47"/>
      <c r="Z14" s="97">
        <f t="shared" si="4"/>
        <v>346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3"/>
        <v>3</v>
      </c>
      <c r="AJ14" s="35"/>
      <c r="AK14" s="18">
        <v>40857</v>
      </c>
      <c r="AL14" s="86">
        <f t="shared" si="6"/>
        <v>0</v>
      </c>
      <c r="AM14" s="47"/>
      <c r="AN14" s="47"/>
      <c r="AO14" s="47"/>
      <c r="AP14" s="47"/>
      <c r="AQ14" s="97">
        <f t="shared" si="14"/>
        <v>0</v>
      </c>
      <c r="AR14" s="18">
        <v>40857</v>
      </c>
      <c r="AS14" s="86">
        <f t="shared" si="7"/>
        <v>0</v>
      </c>
      <c r="AT14" s="47"/>
      <c r="AU14" s="47"/>
      <c r="AV14" s="97">
        <f t="shared" si="15"/>
        <v>1</v>
      </c>
      <c r="AW14" s="86">
        <f t="shared" si="8"/>
        <v>0</v>
      </c>
      <c r="AX14" s="47"/>
      <c r="AY14" s="47"/>
      <c r="AZ14" s="97">
        <f t="shared" si="16"/>
        <v>0</v>
      </c>
      <c r="BA14" s="102">
        <f t="shared" si="9"/>
        <v>0</v>
      </c>
      <c r="BB14" s="47"/>
      <c r="BC14" s="47"/>
      <c r="BD14" s="47"/>
      <c r="BE14" s="47"/>
      <c r="BF14" s="97">
        <f>SUM(BA14+BF13)</f>
        <v>1</v>
      </c>
      <c r="BG14" s="102">
        <f t="shared" si="10"/>
        <v>0</v>
      </c>
      <c r="BH14" s="47"/>
      <c r="BI14" s="47"/>
      <c r="BJ14" s="97">
        <f t="shared" si="18"/>
        <v>0</v>
      </c>
      <c r="BK14" s="122">
        <f t="shared" si="11"/>
        <v>0</v>
      </c>
      <c r="BL14" s="47"/>
      <c r="BM14" s="47"/>
      <c r="BN14" s="94">
        <f t="shared" si="19"/>
        <v>0</v>
      </c>
      <c r="BO14" s="48" t="s">
        <v>152</v>
      </c>
    </row>
    <row r="15" spans="1:67" x14ac:dyDescent="0.2">
      <c r="A15" s="18">
        <v>40858</v>
      </c>
      <c r="B15">
        <f t="shared" si="0"/>
        <v>68</v>
      </c>
      <c r="C15">
        <f t="shared" si="12"/>
        <v>421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2</v>
      </c>
      <c r="Q15" s="94">
        <f t="shared" si="3"/>
        <v>65</v>
      </c>
      <c r="R15" s="47">
        <v>35</v>
      </c>
      <c r="S15" s="47">
        <v>13</v>
      </c>
      <c r="T15" s="47">
        <v>6</v>
      </c>
      <c r="U15" s="47">
        <v>1</v>
      </c>
      <c r="V15" s="47"/>
      <c r="W15" s="47">
        <v>10</v>
      </c>
      <c r="X15" s="47"/>
      <c r="Y15" s="47"/>
      <c r="Z15" s="97">
        <f t="shared" si="4"/>
        <v>411</v>
      </c>
      <c r="AA15" s="86">
        <f t="shared" si="5"/>
        <v>2</v>
      </c>
      <c r="AB15" s="47"/>
      <c r="AC15" s="47"/>
      <c r="AD15" s="47"/>
      <c r="AE15" s="47">
        <v>1</v>
      </c>
      <c r="AF15" s="47"/>
      <c r="AG15" s="47">
        <v>1</v>
      </c>
      <c r="AH15" s="47"/>
      <c r="AI15" s="97">
        <f t="shared" si="13"/>
        <v>5</v>
      </c>
      <c r="AJ15" s="35"/>
      <c r="AK15" s="18">
        <v>40858</v>
      </c>
      <c r="AL15" s="86">
        <f t="shared" si="6"/>
        <v>1</v>
      </c>
      <c r="AM15" s="47"/>
      <c r="AN15" s="47"/>
      <c r="AO15" s="47">
        <v>1</v>
      </c>
      <c r="AP15" s="47"/>
      <c r="AQ15" s="97">
        <f t="shared" si="14"/>
        <v>1</v>
      </c>
      <c r="AR15" s="18">
        <v>40858</v>
      </c>
      <c r="AS15" s="86">
        <f t="shared" si="7"/>
        <v>0</v>
      </c>
      <c r="AT15" s="47"/>
      <c r="AU15" s="47"/>
      <c r="AV15" s="97">
        <f t="shared" si="15"/>
        <v>1</v>
      </c>
      <c r="AW15" s="86">
        <f t="shared" si="8"/>
        <v>0</v>
      </c>
      <c r="AX15" s="47"/>
      <c r="AY15" s="47"/>
      <c r="AZ15" s="97">
        <f t="shared" si="16"/>
        <v>0</v>
      </c>
      <c r="BA15" s="102">
        <f t="shared" si="9"/>
        <v>0</v>
      </c>
      <c r="BB15" s="47"/>
      <c r="BC15" s="47"/>
      <c r="BD15" s="47"/>
      <c r="BE15" s="47"/>
      <c r="BF15" s="97">
        <f t="shared" si="17"/>
        <v>1</v>
      </c>
      <c r="BG15" s="102">
        <f t="shared" si="10"/>
        <v>0</v>
      </c>
      <c r="BH15" s="47"/>
      <c r="BI15" s="47"/>
      <c r="BJ15" s="97">
        <f t="shared" si="18"/>
        <v>0</v>
      </c>
      <c r="BK15" s="122">
        <f t="shared" si="11"/>
        <v>0</v>
      </c>
      <c r="BL15" s="47"/>
      <c r="BM15" s="47"/>
      <c r="BN15" s="94">
        <f t="shared" si="19"/>
        <v>0</v>
      </c>
      <c r="BO15" s="110" t="s">
        <v>153</v>
      </c>
    </row>
    <row r="16" spans="1:67" x14ac:dyDescent="0.2">
      <c r="A16" s="18">
        <v>40859</v>
      </c>
      <c r="B16">
        <f t="shared" si="0"/>
        <v>46</v>
      </c>
      <c r="C16">
        <f t="shared" si="12"/>
        <v>467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2</v>
      </c>
      <c r="Q16" s="94">
        <f t="shared" si="3"/>
        <v>46</v>
      </c>
      <c r="R16" s="47">
        <v>30</v>
      </c>
      <c r="S16" s="47"/>
      <c r="T16" s="47">
        <v>3</v>
      </c>
      <c r="U16" s="47">
        <v>1</v>
      </c>
      <c r="V16" s="47"/>
      <c r="W16" s="47">
        <v>12</v>
      </c>
      <c r="X16" s="47"/>
      <c r="Y16" s="47"/>
      <c r="Z16" s="97">
        <f t="shared" si="4"/>
        <v>457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3"/>
        <v>5</v>
      </c>
      <c r="AJ16" s="35"/>
      <c r="AK16" s="18">
        <v>40859</v>
      </c>
      <c r="AL16" s="86">
        <f t="shared" si="6"/>
        <v>0</v>
      </c>
      <c r="AM16" s="47"/>
      <c r="AN16" s="47"/>
      <c r="AO16" s="47"/>
      <c r="AP16" s="47"/>
      <c r="AQ16" s="97">
        <f t="shared" si="14"/>
        <v>1</v>
      </c>
      <c r="AR16" s="18">
        <v>40859</v>
      </c>
      <c r="AS16" s="86">
        <f t="shared" si="7"/>
        <v>0</v>
      </c>
      <c r="AT16" s="47"/>
      <c r="AU16" s="47"/>
      <c r="AV16" s="97">
        <f t="shared" si="15"/>
        <v>1</v>
      </c>
      <c r="AW16" s="86">
        <f t="shared" si="8"/>
        <v>0</v>
      </c>
      <c r="AX16" s="47"/>
      <c r="AY16" s="47"/>
      <c r="AZ16" s="113">
        <f t="shared" si="16"/>
        <v>0</v>
      </c>
      <c r="BA16" s="102">
        <f t="shared" si="9"/>
        <v>0</v>
      </c>
      <c r="BB16" s="47"/>
      <c r="BC16" s="47"/>
      <c r="BD16" s="47"/>
      <c r="BE16" s="47"/>
      <c r="BF16" s="97">
        <f t="shared" si="17"/>
        <v>1</v>
      </c>
      <c r="BG16" s="102">
        <f t="shared" si="10"/>
        <v>0</v>
      </c>
      <c r="BH16" s="47"/>
      <c r="BI16" s="47"/>
      <c r="BJ16" s="97">
        <f t="shared" si="18"/>
        <v>0</v>
      </c>
      <c r="BK16" s="122">
        <f t="shared" si="11"/>
        <v>0</v>
      </c>
      <c r="BL16" s="47"/>
      <c r="BM16" s="47"/>
      <c r="BN16" s="94">
        <f t="shared" si="19"/>
        <v>0</v>
      </c>
      <c r="BO16" s="110" t="s">
        <v>155</v>
      </c>
    </row>
    <row r="17" spans="1:67" x14ac:dyDescent="0.2">
      <c r="A17" s="18">
        <v>40860</v>
      </c>
      <c r="B17">
        <f t="shared" si="0"/>
        <v>0</v>
      </c>
      <c r="C17">
        <f t="shared" si="12"/>
        <v>467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2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457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3"/>
        <v>5</v>
      </c>
      <c r="AJ17" s="35"/>
      <c r="AK17" s="18">
        <v>40860</v>
      </c>
      <c r="AL17" s="86">
        <f t="shared" si="6"/>
        <v>0</v>
      </c>
      <c r="AM17" s="47"/>
      <c r="AN17" s="47"/>
      <c r="AO17" s="47"/>
      <c r="AP17" s="47"/>
      <c r="AQ17" s="97">
        <f t="shared" si="14"/>
        <v>1</v>
      </c>
      <c r="AR17" s="18">
        <v>40860</v>
      </c>
      <c r="AS17" s="86">
        <f t="shared" si="7"/>
        <v>0</v>
      </c>
      <c r="AT17" s="47"/>
      <c r="AU17" s="47"/>
      <c r="AV17" s="97">
        <f t="shared" si="15"/>
        <v>1</v>
      </c>
      <c r="AW17" s="86">
        <f t="shared" si="8"/>
        <v>0</v>
      </c>
      <c r="AX17" s="47"/>
      <c r="AY17" s="47"/>
      <c r="AZ17" s="97">
        <f t="shared" si="16"/>
        <v>0</v>
      </c>
      <c r="BA17" s="102">
        <f t="shared" si="9"/>
        <v>0</v>
      </c>
      <c r="BB17" s="47"/>
      <c r="BC17" s="47"/>
      <c r="BD17" s="47"/>
      <c r="BE17" s="47"/>
      <c r="BF17" s="97">
        <f t="shared" si="17"/>
        <v>1</v>
      </c>
      <c r="BG17" s="102">
        <f t="shared" si="10"/>
        <v>0</v>
      </c>
      <c r="BH17" s="47"/>
      <c r="BI17" s="47"/>
      <c r="BJ17" s="97">
        <f t="shared" si="18"/>
        <v>0</v>
      </c>
      <c r="BK17" s="122">
        <f t="shared" si="11"/>
        <v>0</v>
      </c>
      <c r="BL17" s="47"/>
      <c r="BM17" s="47"/>
      <c r="BN17" s="94">
        <f t="shared" si="19"/>
        <v>0</v>
      </c>
      <c r="BO17" s="48"/>
    </row>
    <row r="18" spans="1:67" x14ac:dyDescent="0.2">
      <c r="A18" s="18">
        <v>40861</v>
      </c>
      <c r="B18">
        <f t="shared" si="0"/>
        <v>8</v>
      </c>
      <c r="C18">
        <f t="shared" si="12"/>
        <v>475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2</v>
      </c>
      <c r="Q18" s="94">
        <f t="shared" si="3"/>
        <v>8</v>
      </c>
      <c r="R18" s="110"/>
      <c r="S18" s="47">
        <v>4</v>
      </c>
      <c r="T18" s="110"/>
      <c r="U18" s="110"/>
      <c r="V18" s="110"/>
      <c r="W18" s="110">
        <v>4</v>
      </c>
      <c r="X18" s="47"/>
      <c r="Y18" s="47"/>
      <c r="Z18" s="97">
        <f t="shared" si="4"/>
        <v>465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3"/>
        <v>5</v>
      </c>
      <c r="AJ18" s="35"/>
      <c r="AK18" s="18">
        <v>40861</v>
      </c>
      <c r="AL18" s="86">
        <f t="shared" si="6"/>
        <v>0</v>
      </c>
      <c r="AM18" s="47"/>
      <c r="AN18" s="47"/>
      <c r="AO18" s="47"/>
      <c r="AP18" s="47"/>
      <c r="AQ18" s="97">
        <f t="shared" si="14"/>
        <v>1</v>
      </c>
      <c r="AR18" s="18">
        <v>40861</v>
      </c>
      <c r="AS18" s="86">
        <f t="shared" si="7"/>
        <v>0</v>
      </c>
      <c r="AT18" s="47"/>
      <c r="AU18" s="47"/>
      <c r="AV18" s="97">
        <f t="shared" si="15"/>
        <v>1</v>
      </c>
      <c r="AW18" s="86">
        <f t="shared" si="8"/>
        <v>0</v>
      </c>
      <c r="AX18" s="47"/>
      <c r="AY18" s="47"/>
      <c r="AZ18" s="97">
        <f t="shared" si="16"/>
        <v>0</v>
      </c>
      <c r="BA18" s="102">
        <f t="shared" si="9"/>
        <v>0</v>
      </c>
      <c r="BB18" s="47"/>
      <c r="BC18" s="47"/>
      <c r="BD18" s="47"/>
      <c r="BE18" s="47"/>
      <c r="BF18" s="97">
        <f t="shared" si="17"/>
        <v>1</v>
      </c>
      <c r="BG18" s="102">
        <f t="shared" si="10"/>
        <v>0</v>
      </c>
      <c r="BH18" s="47"/>
      <c r="BI18" s="47"/>
      <c r="BJ18" s="97">
        <f t="shared" si="18"/>
        <v>0</v>
      </c>
      <c r="BK18" s="122">
        <f t="shared" si="11"/>
        <v>0</v>
      </c>
      <c r="BL18" s="47"/>
      <c r="BM18" s="47"/>
      <c r="BN18" s="94">
        <f t="shared" si="19"/>
        <v>0</v>
      </c>
      <c r="BO18" s="110" t="s">
        <v>156</v>
      </c>
    </row>
    <row r="19" spans="1:67" x14ac:dyDescent="0.2">
      <c r="A19" s="18">
        <v>40862</v>
      </c>
      <c r="B19">
        <f t="shared" si="0"/>
        <v>7</v>
      </c>
      <c r="C19">
        <f t="shared" si="12"/>
        <v>482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2</v>
      </c>
      <c r="Q19" s="94">
        <f t="shared" si="3"/>
        <v>7</v>
      </c>
      <c r="R19" s="47">
        <v>1</v>
      </c>
      <c r="S19" s="47">
        <v>3</v>
      </c>
      <c r="T19" s="47">
        <v>2</v>
      </c>
      <c r="U19" s="47">
        <v>1</v>
      </c>
      <c r="V19" s="47"/>
      <c r="W19" s="47"/>
      <c r="X19" s="47"/>
      <c r="Y19" s="47"/>
      <c r="Z19" s="97">
        <f t="shared" si="4"/>
        <v>472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3"/>
        <v>5</v>
      </c>
      <c r="AJ19" s="35"/>
      <c r="AK19" s="18">
        <v>40862</v>
      </c>
      <c r="AL19" s="86">
        <f t="shared" si="6"/>
        <v>0</v>
      </c>
      <c r="AM19" s="47"/>
      <c r="AN19" s="47"/>
      <c r="AO19" s="47"/>
      <c r="AP19" s="47"/>
      <c r="AQ19" s="97">
        <f t="shared" si="14"/>
        <v>1</v>
      </c>
      <c r="AR19" s="18">
        <v>40862</v>
      </c>
      <c r="AS19" s="86">
        <f t="shared" si="7"/>
        <v>0</v>
      </c>
      <c r="AT19" s="47"/>
      <c r="AU19" s="47"/>
      <c r="AV19" s="97">
        <f t="shared" si="15"/>
        <v>1</v>
      </c>
      <c r="AW19" s="86">
        <f t="shared" si="8"/>
        <v>0</v>
      </c>
      <c r="AX19" s="47"/>
      <c r="AY19" s="47"/>
      <c r="AZ19" s="97">
        <f t="shared" si="16"/>
        <v>0</v>
      </c>
      <c r="BA19" s="102">
        <f t="shared" si="9"/>
        <v>0</v>
      </c>
      <c r="BB19" s="47"/>
      <c r="BC19" s="47"/>
      <c r="BD19" s="47"/>
      <c r="BE19" s="47"/>
      <c r="BF19" s="97">
        <f t="shared" si="17"/>
        <v>1</v>
      </c>
      <c r="BG19" s="102">
        <f t="shared" si="10"/>
        <v>0</v>
      </c>
      <c r="BH19" s="47"/>
      <c r="BI19" s="47"/>
      <c r="BJ19" s="97">
        <f t="shared" si="18"/>
        <v>0</v>
      </c>
      <c r="BK19" s="122">
        <f t="shared" si="11"/>
        <v>0</v>
      </c>
      <c r="BL19" s="47"/>
      <c r="BM19" s="47"/>
      <c r="BN19" s="94">
        <f t="shared" si="19"/>
        <v>0</v>
      </c>
      <c r="BO19" s="110" t="s">
        <v>157</v>
      </c>
    </row>
    <row r="20" spans="1:67" x14ac:dyDescent="0.2">
      <c r="A20" s="18">
        <v>40863</v>
      </c>
      <c r="B20">
        <f t="shared" si="0"/>
        <v>44</v>
      </c>
      <c r="C20">
        <f t="shared" si="12"/>
        <v>526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2</v>
      </c>
      <c r="Q20" s="94">
        <f t="shared" si="3"/>
        <v>38</v>
      </c>
      <c r="R20" s="47">
        <v>14</v>
      </c>
      <c r="S20" s="47">
        <v>8</v>
      </c>
      <c r="T20" s="47">
        <v>2</v>
      </c>
      <c r="U20" s="47"/>
      <c r="V20" s="47"/>
      <c r="W20" s="47">
        <v>14</v>
      </c>
      <c r="X20" s="47"/>
      <c r="Y20" s="47"/>
      <c r="Z20" s="97">
        <f t="shared" si="4"/>
        <v>510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3"/>
        <v>5</v>
      </c>
      <c r="AJ20" s="35"/>
      <c r="AK20" s="18">
        <v>40863</v>
      </c>
      <c r="AL20" s="86">
        <f t="shared" si="6"/>
        <v>0</v>
      </c>
      <c r="AM20" s="47"/>
      <c r="AN20" s="47"/>
      <c r="AO20" s="47"/>
      <c r="AP20" s="47"/>
      <c r="AQ20" s="97">
        <f t="shared" si="14"/>
        <v>1</v>
      </c>
      <c r="AR20" s="18">
        <v>40863</v>
      </c>
      <c r="AS20" s="86">
        <f t="shared" si="7"/>
        <v>4</v>
      </c>
      <c r="AT20" s="47">
        <v>4</v>
      </c>
      <c r="AU20" s="47"/>
      <c r="AV20" s="97">
        <f t="shared" si="15"/>
        <v>5</v>
      </c>
      <c r="AW20" s="86">
        <f t="shared" si="8"/>
        <v>0</v>
      </c>
      <c r="AX20" s="47"/>
      <c r="AY20" s="47"/>
      <c r="AZ20" s="97">
        <f t="shared" si="16"/>
        <v>0</v>
      </c>
      <c r="BA20" s="102">
        <f t="shared" si="9"/>
        <v>0</v>
      </c>
      <c r="BB20" s="47"/>
      <c r="BC20" s="47"/>
      <c r="BD20" s="47"/>
      <c r="BE20" s="47"/>
      <c r="BF20" s="97">
        <f t="shared" si="17"/>
        <v>1</v>
      </c>
      <c r="BG20" s="102">
        <f t="shared" si="10"/>
        <v>2</v>
      </c>
      <c r="BH20" s="47">
        <v>2</v>
      </c>
      <c r="BI20" s="47"/>
      <c r="BJ20" s="97">
        <f t="shared" si="18"/>
        <v>2</v>
      </c>
      <c r="BK20" s="122">
        <f t="shared" si="11"/>
        <v>0</v>
      </c>
      <c r="BL20" s="47"/>
      <c r="BM20" s="47"/>
      <c r="BN20" s="94">
        <f t="shared" si="19"/>
        <v>0</v>
      </c>
      <c r="BO20" s="110" t="s">
        <v>158</v>
      </c>
    </row>
    <row r="21" spans="1:67" x14ac:dyDescent="0.2">
      <c r="A21" s="18">
        <v>40864</v>
      </c>
      <c r="B21">
        <f t="shared" si="0"/>
        <v>17</v>
      </c>
      <c r="C21">
        <f t="shared" si="12"/>
        <v>543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2</v>
      </c>
      <c r="Q21" s="94">
        <f t="shared" si="3"/>
        <v>17</v>
      </c>
      <c r="R21" s="47">
        <v>1</v>
      </c>
      <c r="S21" s="47">
        <v>5</v>
      </c>
      <c r="T21" s="47">
        <v>1</v>
      </c>
      <c r="U21" s="47">
        <v>1</v>
      </c>
      <c r="V21" s="47"/>
      <c r="W21" s="47">
        <v>9</v>
      </c>
      <c r="X21" s="47"/>
      <c r="Y21" s="47"/>
      <c r="Z21" s="97">
        <f t="shared" si="4"/>
        <v>527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3"/>
        <v>5</v>
      </c>
      <c r="AJ21" s="35"/>
      <c r="AK21" s="18">
        <v>40864</v>
      </c>
      <c r="AL21" s="86">
        <f t="shared" si="6"/>
        <v>0</v>
      </c>
      <c r="AM21" s="47"/>
      <c r="AN21" s="47"/>
      <c r="AO21" s="47"/>
      <c r="AP21" s="47"/>
      <c r="AQ21" s="97">
        <f t="shared" si="14"/>
        <v>1</v>
      </c>
      <c r="AR21" s="18">
        <v>40864</v>
      </c>
      <c r="AS21" s="86">
        <f t="shared" si="7"/>
        <v>0</v>
      </c>
      <c r="AT21" s="47"/>
      <c r="AU21" s="47"/>
      <c r="AV21" s="97">
        <f t="shared" si="15"/>
        <v>5</v>
      </c>
      <c r="AW21" s="86">
        <f t="shared" si="8"/>
        <v>0</v>
      </c>
      <c r="AX21" s="47"/>
      <c r="AY21" s="47"/>
      <c r="AZ21" s="97">
        <f t="shared" si="16"/>
        <v>0</v>
      </c>
      <c r="BA21" s="102">
        <f t="shared" si="9"/>
        <v>0</v>
      </c>
      <c r="BB21" s="47"/>
      <c r="BC21" s="47"/>
      <c r="BD21" s="47"/>
      <c r="BE21" s="47"/>
      <c r="BF21" s="97">
        <f t="shared" si="17"/>
        <v>1</v>
      </c>
      <c r="BG21" s="102">
        <f t="shared" si="10"/>
        <v>0</v>
      </c>
      <c r="BH21" s="47"/>
      <c r="BI21" s="47"/>
      <c r="BJ21" s="97">
        <f t="shared" si="18"/>
        <v>2</v>
      </c>
      <c r="BK21" s="122">
        <f t="shared" si="11"/>
        <v>0</v>
      </c>
      <c r="BL21" s="47"/>
      <c r="BM21" s="47"/>
      <c r="BN21" s="94">
        <f t="shared" si="19"/>
        <v>0</v>
      </c>
      <c r="BO21" s="110" t="s">
        <v>159</v>
      </c>
    </row>
    <row r="22" spans="1:67" x14ac:dyDescent="0.2">
      <c r="A22" s="18">
        <v>40865</v>
      </c>
      <c r="B22">
        <f t="shared" si="0"/>
        <v>46</v>
      </c>
      <c r="C22">
        <f t="shared" si="12"/>
        <v>589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2</v>
      </c>
      <c r="Q22" s="94">
        <f t="shared" si="3"/>
        <v>41</v>
      </c>
      <c r="R22" s="47">
        <v>24</v>
      </c>
      <c r="S22" s="47"/>
      <c r="T22" s="143">
        <v>6</v>
      </c>
      <c r="U22" s="143">
        <v>1</v>
      </c>
      <c r="V22" s="47"/>
      <c r="W22" s="47">
        <v>10</v>
      </c>
      <c r="X22" s="47"/>
      <c r="Y22" s="47"/>
      <c r="Z22" s="97">
        <f t="shared" si="4"/>
        <v>568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3"/>
        <v>5</v>
      </c>
      <c r="AJ22" s="35"/>
      <c r="AK22" s="18">
        <v>40865</v>
      </c>
      <c r="AL22" s="86">
        <f t="shared" si="6"/>
        <v>0</v>
      </c>
      <c r="AM22" s="47"/>
      <c r="AN22" s="47"/>
      <c r="AO22" s="47"/>
      <c r="AP22" s="47"/>
      <c r="AQ22" s="97">
        <f t="shared" si="14"/>
        <v>1</v>
      </c>
      <c r="AR22" s="18">
        <v>40865</v>
      </c>
      <c r="AS22" s="86">
        <f t="shared" si="7"/>
        <v>1</v>
      </c>
      <c r="AT22" s="47">
        <v>1</v>
      </c>
      <c r="AU22" s="47"/>
      <c r="AV22" s="97">
        <f t="shared" si="15"/>
        <v>6</v>
      </c>
      <c r="AW22" s="86">
        <f t="shared" si="8"/>
        <v>0</v>
      </c>
      <c r="AX22" s="47"/>
      <c r="AY22" s="47"/>
      <c r="AZ22" s="97">
        <f t="shared" si="16"/>
        <v>0</v>
      </c>
      <c r="BA22" s="102">
        <f t="shared" si="9"/>
        <v>0</v>
      </c>
      <c r="BB22" s="47"/>
      <c r="BC22" s="47"/>
      <c r="BD22" s="47"/>
      <c r="BE22" s="47"/>
      <c r="BF22" s="97">
        <f t="shared" si="17"/>
        <v>1</v>
      </c>
      <c r="BG22" s="102">
        <f t="shared" si="10"/>
        <v>4</v>
      </c>
      <c r="BH22" s="47">
        <v>4</v>
      </c>
      <c r="BI22" s="47"/>
      <c r="BJ22" s="97">
        <f t="shared" si="18"/>
        <v>6</v>
      </c>
      <c r="BK22" s="122">
        <f t="shared" si="11"/>
        <v>0</v>
      </c>
      <c r="BL22" s="47"/>
      <c r="BM22" s="47"/>
      <c r="BN22" s="94">
        <f t="shared" si="19"/>
        <v>0</v>
      </c>
      <c r="BO22" s="48" t="s">
        <v>160</v>
      </c>
    </row>
    <row r="23" spans="1:67" x14ac:dyDescent="0.2">
      <c r="A23" s="18">
        <v>40866</v>
      </c>
      <c r="B23">
        <f t="shared" si="0"/>
        <v>10</v>
      </c>
      <c r="C23">
        <f t="shared" si="12"/>
        <v>599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2</v>
      </c>
      <c r="Q23" s="94">
        <f t="shared" si="3"/>
        <v>10</v>
      </c>
      <c r="R23" s="47">
        <v>6</v>
      </c>
      <c r="S23" s="47"/>
      <c r="T23" s="47"/>
      <c r="U23" s="47"/>
      <c r="V23" s="47"/>
      <c r="W23" s="47">
        <v>4</v>
      </c>
      <c r="X23" s="47"/>
      <c r="Y23" s="47"/>
      <c r="Z23" s="97">
        <f t="shared" si="4"/>
        <v>578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3"/>
        <v>5</v>
      </c>
      <c r="AJ23" s="35"/>
      <c r="AK23" s="18">
        <v>40866</v>
      </c>
      <c r="AL23" s="86">
        <f t="shared" si="6"/>
        <v>0</v>
      </c>
      <c r="AM23" s="47"/>
      <c r="AN23" s="47"/>
      <c r="AO23" s="47"/>
      <c r="AP23" s="47"/>
      <c r="AQ23" s="97">
        <f t="shared" si="14"/>
        <v>1</v>
      </c>
      <c r="AR23" s="18">
        <v>40866</v>
      </c>
      <c r="AS23" s="86">
        <f t="shared" si="7"/>
        <v>0</v>
      </c>
      <c r="AT23" s="47"/>
      <c r="AU23" s="47"/>
      <c r="AV23" s="97">
        <f t="shared" si="15"/>
        <v>6</v>
      </c>
      <c r="AW23" s="86">
        <f t="shared" si="8"/>
        <v>0</v>
      </c>
      <c r="AX23" s="47"/>
      <c r="AY23" s="47"/>
      <c r="AZ23" s="97">
        <f t="shared" si="16"/>
        <v>0</v>
      </c>
      <c r="BA23" s="102">
        <f t="shared" si="9"/>
        <v>0</v>
      </c>
      <c r="BB23" s="47"/>
      <c r="BC23" s="47"/>
      <c r="BD23" s="47"/>
      <c r="BE23" s="47"/>
      <c r="BF23" s="97">
        <f t="shared" si="17"/>
        <v>1</v>
      </c>
      <c r="BG23" s="102">
        <f t="shared" si="10"/>
        <v>0</v>
      </c>
      <c r="BH23" s="47"/>
      <c r="BI23" s="47"/>
      <c r="BJ23" s="97">
        <f t="shared" si="18"/>
        <v>6</v>
      </c>
      <c r="BK23" s="122">
        <f t="shared" si="11"/>
        <v>0</v>
      </c>
      <c r="BL23" s="47"/>
      <c r="BM23" s="47"/>
      <c r="BN23" s="94">
        <f t="shared" si="19"/>
        <v>0</v>
      </c>
      <c r="BO23" s="48" t="s">
        <v>161</v>
      </c>
    </row>
    <row r="24" spans="1:67" x14ac:dyDescent="0.2">
      <c r="A24" s="18">
        <v>40867</v>
      </c>
      <c r="B24">
        <f t="shared" si="0"/>
        <v>0</v>
      </c>
      <c r="C24">
        <f t="shared" si="12"/>
        <v>599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2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578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3"/>
        <v>5</v>
      </c>
      <c r="AJ24" s="35"/>
      <c r="AK24" s="18">
        <v>40867</v>
      </c>
      <c r="AL24" s="86">
        <f t="shared" si="6"/>
        <v>0</v>
      </c>
      <c r="AM24" s="47"/>
      <c r="AN24" s="47"/>
      <c r="AO24" s="47"/>
      <c r="AP24" s="47"/>
      <c r="AQ24" s="97">
        <f t="shared" si="14"/>
        <v>1</v>
      </c>
      <c r="AR24" s="18">
        <v>40867</v>
      </c>
      <c r="AS24" s="86">
        <f t="shared" si="7"/>
        <v>0</v>
      </c>
      <c r="AT24" s="47"/>
      <c r="AU24" s="47"/>
      <c r="AV24" s="97">
        <f t="shared" si="15"/>
        <v>6</v>
      </c>
      <c r="AW24" s="86">
        <f t="shared" si="8"/>
        <v>0</v>
      </c>
      <c r="AX24" s="47"/>
      <c r="AY24" s="47"/>
      <c r="AZ24" s="97">
        <f t="shared" si="16"/>
        <v>0</v>
      </c>
      <c r="BA24" s="102">
        <f t="shared" si="9"/>
        <v>0</v>
      </c>
      <c r="BB24" s="47"/>
      <c r="BC24" s="47"/>
      <c r="BD24" s="47"/>
      <c r="BE24" s="47"/>
      <c r="BF24" s="97">
        <f t="shared" si="17"/>
        <v>1</v>
      </c>
      <c r="BG24" s="102">
        <f t="shared" si="10"/>
        <v>0</v>
      </c>
      <c r="BH24" s="47"/>
      <c r="BI24" s="47"/>
      <c r="BJ24" s="97">
        <f t="shared" si="18"/>
        <v>6</v>
      </c>
      <c r="BK24" s="122">
        <f t="shared" si="11"/>
        <v>0</v>
      </c>
      <c r="BL24" s="47"/>
      <c r="BM24" s="47"/>
      <c r="BN24" s="94">
        <f t="shared" si="19"/>
        <v>0</v>
      </c>
      <c r="BO24" s="110"/>
    </row>
    <row r="25" spans="1:67" x14ac:dyDescent="0.2">
      <c r="A25" s="18">
        <v>40868</v>
      </c>
      <c r="B25">
        <f t="shared" si="0"/>
        <v>16</v>
      </c>
      <c r="C25">
        <f t="shared" si="12"/>
        <v>615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2</v>
      </c>
      <c r="Q25" s="94">
        <f t="shared" si="3"/>
        <v>15</v>
      </c>
      <c r="R25" s="47"/>
      <c r="S25" s="47">
        <v>6</v>
      </c>
      <c r="T25" s="47">
        <v>1</v>
      </c>
      <c r="U25" s="47"/>
      <c r="V25" s="47"/>
      <c r="W25" s="47">
        <v>8</v>
      </c>
      <c r="X25" s="47"/>
      <c r="Y25" s="47"/>
      <c r="Z25" s="97">
        <f t="shared" si="4"/>
        <v>593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3"/>
        <v>5</v>
      </c>
      <c r="AJ25" s="35"/>
      <c r="AK25" s="18">
        <v>40868</v>
      </c>
      <c r="AL25" s="86">
        <f t="shared" si="6"/>
        <v>0</v>
      </c>
      <c r="AM25" s="47"/>
      <c r="AN25" s="47"/>
      <c r="AO25" s="47"/>
      <c r="AP25" s="47"/>
      <c r="AQ25" s="97">
        <f t="shared" si="14"/>
        <v>1</v>
      </c>
      <c r="AR25" s="18">
        <v>40868</v>
      </c>
      <c r="AS25" s="86">
        <f t="shared" si="7"/>
        <v>0</v>
      </c>
      <c r="AT25" s="47"/>
      <c r="AU25" s="47"/>
      <c r="AV25" s="97">
        <f t="shared" si="15"/>
        <v>6</v>
      </c>
      <c r="AW25" s="86">
        <f t="shared" si="8"/>
        <v>0</v>
      </c>
      <c r="AX25" s="47"/>
      <c r="AY25" s="47"/>
      <c r="AZ25" s="97">
        <f t="shared" si="16"/>
        <v>0</v>
      </c>
      <c r="BA25" s="102">
        <f t="shared" si="9"/>
        <v>1</v>
      </c>
      <c r="BB25" s="47"/>
      <c r="BC25" s="47">
        <v>1</v>
      </c>
      <c r="BD25" s="47"/>
      <c r="BE25" s="47"/>
      <c r="BF25" s="97">
        <f t="shared" si="17"/>
        <v>2</v>
      </c>
      <c r="BG25" s="102">
        <f t="shared" si="10"/>
        <v>0</v>
      </c>
      <c r="BH25" s="47"/>
      <c r="BI25" s="47"/>
      <c r="BJ25" s="97">
        <f t="shared" si="18"/>
        <v>6</v>
      </c>
      <c r="BK25" s="122">
        <f t="shared" si="11"/>
        <v>0</v>
      </c>
      <c r="BL25" s="47"/>
      <c r="BM25" s="47"/>
      <c r="BN25" s="94">
        <f t="shared" si="19"/>
        <v>0</v>
      </c>
      <c r="BO25" s="48" t="s">
        <v>162</v>
      </c>
    </row>
    <row r="26" spans="1:67" x14ac:dyDescent="0.2">
      <c r="A26" s="18">
        <v>40869</v>
      </c>
      <c r="B26">
        <f t="shared" si="0"/>
        <v>7</v>
      </c>
      <c r="C26">
        <f t="shared" si="12"/>
        <v>622</v>
      </c>
      <c r="D26" s="86">
        <f t="shared" si="1"/>
        <v>1</v>
      </c>
      <c r="E26" s="47">
        <v>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3</v>
      </c>
      <c r="Q26" s="94">
        <f t="shared" si="3"/>
        <v>5</v>
      </c>
      <c r="R26" s="47"/>
      <c r="S26" s="47">
        <v>3</v>
      </c>
      <c r="T26" s="47"/>
      <c r="U26" s="47"/>
      <c r="V26" s="47"/>
      <c r="W26" s="47">
        <v>2</v>
      </c>
      <c r="X26" s="47"/>
      <c r="Y26" s="47"/>
      <c r="Z26" s="97">
        <f t="shared" si="4"/>
        <v>598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3"/>
        <v>5</v>
      </c>
      <c r="AJ26" s="35"/>
      <c r="AK26" s="18">
        <v>40869</v>
      </c>
      <c r="AL26" s="86">
        <f t="shared" si="6"/>
        <v>0</v>
      </c>
      <c r="AM26" s="47"/>
      <c r="AN26" s="47"/>
      <c r="AO26" s="47"/>
      <c r="AP26" s="47"/>
      <c r="AQ26" s="97">
        <f t="shared" si="14"/>
        <v>1</v>
      </c>
      <c r="AR26" s="18">
        <v>40869</v>
      </c>
      <c r="AS26" s="86">
        <f t="shared" si="7"/>
        <v>0</v>
      </c>
      <c r="AT26" s="47"/>
      <c r="AU26" s="47"/>
      <c r="AV26" s="97">
        <f t="shared" si="15"/>
        <v>6</v>
      </c>
      <c r="AW26" s="86">
        <f t="shared" si="8"/>
        <v>0</v>
      </c>
      <c r="AX26" s="47"/>
      <c r="AY26" s="47"/>
      <c r="AZ26" s="97">
        <f t="shared" si="16"/>
        <v>0</v>
      </c>
      <c r="BA26" s="102">
        <f t="shared" si="9"/>
        <v>0</v>
      </c>
      <c r="BB26" s="47"/>
      <c r="BC26" s="47"/>
      <c r="BD26" s="47"/>
      <c r="BE26" s="47"/>
      <c r="BF26" s="97">
        <f t="shared" si="17"/>
        <v>2</v>
      </c>
      <c r="BG26" s="102">
        <f t="shared" si="10"/>
        <v>1</v>
      </c>
      <c r="BH26" s="47">
        <v>1</v>
      </c>
      <c r="BI26" s="47"/>
      <c r="BJ26" s="97">
        <f t="shared" si="18"/>
        <v>7</v>
      </c>
      <c r="BK26" s="122">
        <f t="shared" si="11"/>
        <v>0</v>
      </c>
      <c r="BL26" s="47"/>
      <c r="BM26" s="47"/>
      <c r="BN26" s="94">
        <f t="shared" si="19"/>
        <v>0</v>
      </c>
      <c r="BO26" s="48" t="s">
        <v>163</v>
      </c>
    </row>
    <row r="27" spans="1:67" x14ac:dyDescent="0.2">
      <c r="A27" s="18">
        <v>40870</v>
      </c>
      <c r="B27">
        <f t="shared" si="0"/>
        <v>172</v>
      </c>
      <c r="C27">
        <f t="shared" si="12"/>
        <v>794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3</v>
      </c>
      <c r="Q27" s="94">
        <f t="shared" si="3"/>
        <v>168</v>
      </c>
      <c r="R27" s="47">
        <v>66</v>
      </c>
      <c r="S27" s="47">
        <v>1</v>
      </c>
      <c r="T27" s="47">
        <v>24</v>
      </c>
      <c r="U27" s="47">
        <v>6</v>
      </c>
      <c r="V27" s="47"/>
      <c r="W27" s="47">
        <v>71</v>
      </c>
      <c r="X27" s="47"/>
      <c r="Y27" s="47"/>
      <c r="Z27" s="97">
        <f t="shared" si="4"/>
        <v>766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3"/>
        <v>5</v>
      </c>
      <c r="AJ27" s="35"/>
      <c r="AK27" s="18">
        <v>40870</v>
      </c>
      <c r="AL27" s="86">
        <f t="shared" si="6"/>
        <v>0</v>
      </c>
      <c r="AM27" s="47"/>
      <c r="AN27" s="47"/>
      <c r="AO27" s="47"/>
      <c r="AP27" s="47"/>
      <c r="AQ27" s="97">
        <f t="shared" si="14"/>
        <v>1</v>
      </c>
      <c r="AR27" s="18">
        <v>40870</v>
      </c>
      <c r="AS27" s="86">
        <f t="shared" si="7"/>
        <v>0</v>
      </c>
      <c r="AT27" s="47"/>
      <c r="AU27" s="47"/>
      <c r="AV27" s="97">
        <f t="shared" si="15"/>
        <v>6</v>
      </c>
      <c r="AW27" s="86">
        <f t="shared" si="8"/>
        <v>0</v>
      </c>
      <c r="AX27" s="47"/>
      <c r="AY27" s="47"/>
      <c r="AZ27" s="97">
        <f t="shared" si="16"/>
        <v>0</v>
      </c>
      <c r="BA27" s="102">
        <f t="shared" si="9"/>
        <v>3</v>
      </c>
      <c r="BB27" s="47"/>
      <c r="BC27" s="47">
        <v>3</v>
      </c>
      <c r="BD27" s="47"/>
      <c r="BE27" s="47"/>
      <c r="BF27" s="97">
        <f t="shared" si="17"/>
        <v>5</v>
      </c>
      <c r="BG27" s="102">
        <f t="shared" si="10"/>
        <v>1</v>
      </c>
      <c r="BH27" s="47">
        <v>1</v>
      </c>
      <c r="BI27" s="47"/>
      <c r="BJ27" s="97">
        <f t="shared" si="18"/>
        <v>8</v>
      </c>
      <c r="BK27" s="122">
        <f t="shared" si="11"/>
        <v>0</v>
      </c>
      <c r="BL27" s="47"/>
      <c r="BM27" s="47"/>
      <c r="BN27" s="94">
        <f t="shared" si="19"/>
        <v>0</v>
      </c>
      <c r="BO27" s="48" t="s">
        <v>164</v>
      </c>
    </row>
    <row r="28" spans="1:67" x14ac:dyDescent="0.2">
      <c r="A28" s="18">
        <v>40871</v>
      </c>
      <c r="B28">
        <f t="shared" si="0"/>
        <v>0</v>
      </c>
      <c r="C28">
        <f t="shared" si="12"/>
        <v>794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3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766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3"/>
        <v>5</v>
      </c>
      <c r="AJ28" s="35"/>
      <c r="AK28" s="18">
        <v>40871</v>
      </c>
      <c r="AL28" s="86">
        <f t="shared" si="6"/>
        <v>0</v>
      </c>
      <c r="AM28" s="47"/>
      <c r="AN28" s="47"/>
      <c r="AO28" s="47"/>
      <c r="AP28" s="47"/>
      <c r="AQ28" s="97">
        <f t="shared" si="14"/>
        <v>1</v>
      </c>
      <c r="AR28" s="18">
        <v>40871</v>
      </c>
      <c r="AS28" s="86">
        <f t="shared" si="7"/>
        <v>0</v>
      </c>
      <c r="AT28" s="47"/>
      <c r="AU28" s="47"/>
      <c r="AV28" s="97">
        <f t="shared" si="15"/>
        <v>6</v>
      </c>
      <c r="AW28" s="86">
        <f t="shared" si="8"/>
        <v>0</v>
      </c>
      <c r="AX28" s="47"/>
      <c r="AY28" s="47"/>
      <c r="AZ28" s="97">
        <f t="shared" si="16"/>
        <v>0</v>
      </c>
      <c r="BA28" s="102">
        <f t="shared" si="9"/>
        <v>0</v>
      </c>
      <c r="BB28" s="47"/>
      <c r="BC28" s="47"/>
      <c r="BD28" s="47"/>
      <c r="BE28" s="47"/>
      <c r="BF28" s="97">
        <f t="shared" si="17"/>
        <v>5</v>
      </c>
      <c r="BG28" s="102">
        <f t="shared" si="10"/>
        <v>0</v>
      </c>
      <c r="BH28" s="47"/>
      <c r="BI28" s="47"/>
      <c r="BJ28" s="97">
        <f t="shared" si="18"/>
        <v>8</v>
      </c>
      <c r="BK28" s="122">
        <f t="shared" si="11"/>
        <v>0</v>
      </c>
      <c r="BL28" s="47"/>
      <c r="BM28" s="47"/>
      <c r="BN28" s="94">
        <f t="shared" si="19"/>
        <v>0</v>
      </c>
      <c r="BO28" s="110"/>
    </row>
    <row r="29" spans="1:67" x14ac:dyDescent="0.2">
      <c r="A29" s="18">
        <v>40872</v>
      </c>
      <c r="B29">
        <f t="shared" si="0"/>
        <v>0</v>
      </c>
      <c r="C29">
        <f t="shared" si="12"/>
        <v>794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3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766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3"/>
        <v>5</v>
      </c>
      <c r="AJ29" s="35"/>
      <c r="AK29" s="18">
        <v>40872</v>
      </c>
      <c r="AL29" s="86">
        <f t="shared" si="6"/>
        <v>0</v>
      </c>
      <c r="AM29" s="47"/>
      <c r="AN29" s="47"/>
      <c r="AO29" s="47"/>
      <c r="AP29" s="47"/>
      <c r="AQ29" s="97">
        <f t="shared" si="14"/>
        <v>1</v>
      </c>
      <c r="AR29" s="18">
        <v>40872</v>
      </c>
      <c r="AS29" s="86">
        <f t="shared" si="7"/>
        <v>0</v>
      </c>
      <c r="AT29" s="47"/>
      <c r="AU29" s="47"/>
      <c r="AV29" s="97">
        <f t="shared" si="15"/>
        <v>6</v>
      </c>
      <c r="AW29" s="86">
        <f t="shared" si="8"/>
        <v>0</v>
      </c>
      <c r="AX29" s="47"/>
      <c r="AY29" s="47"/>
      <c r="AZ29" s="97">
        <f t="shared" si="16"/>
        <v>0</v>
      </c>
      <c r="BA29" s="102">
        <f t="shared" si="9"/>
        <v>0</v>
      </c>
      <c r="BB29" s="47"/>
      <c r="BC29" s="47"/>
      <c r="BD29" s="47"/>
      <c r="BE29" s="47"/>
      <c r="BF29" s="97">
        <f t="shared" si="17"/>
        <v>5</v>
      </c>
      <c r="BG29" s="102">
        <f t="shared" si="10"/>
        <v>0</v>
      </c>
      <c r="BH29" s="47"/>
      <c r="BI29" s="47"/>
      <c r="BJ29" s="97">
        <f t="shared" si="18"/>
        <v>8</v>
      </c>
      <c r="BK29" s="122">
        <f t="shared" si="11"/>
        <v>0</v>
      </c>
      <c r="BL29" s="47"/>
      <c r="BM29" s="47"/>
      <c r="BN29" s="94">
        <f t="shared" si="19"/>
        <v>0</v>
      </c>
      <c r="BO29" s="110"/>
    </row>
    <row r="30" spans="1:67" x14ac:dyDescent="0.2">
      <c r="A30" s="18">
        <v>40873</v>
      </c>
      <c r="B30">
        <f t="shared" si="0"/>
        <v>23</v>
      </c>
      <c r="C30">
        <f t="shared" si="12"/>
        <v>817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3</v>
      </c>
      <c r="Q30" s="94">
        <f t="shared" si="3"/>
        <v>13</v>
      </c>
      <c r="R30" s="47">
        <v>8</v>
      </c>
      <c r="S30" s="47"/>
      <c r="T30" s="47">
        <v>1</v>
      </c>
      <c r="U30" s="47"/>
      <c r="V30" s="47"/>
      <c r="W30" s="47">
        <v>4</v>
      </c>
      <c r="X30" s="47"/>
      <c r="Y30" s="47"/>
      <c r="Z30" s="97">
        <f t="shared" si="4"/>
        <v>779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3"/>
        <v>5</v>
      </c>
      <c r="AJ30" s="35"/>
      <c r="AK30" s="18">
        <v>40873</v>
      </c>
      <c r="AL30" s="86">
        <f t="shared" si="6"/>
        <v>0</v>
      </c>
      <c r="AM30" s="47"/>
      <c r="AN30" s="47"/>
      <c r="AO30" s="47"/>
      <c r="AP30" s="47"/>
      <c r="AQ30" s="97">
        <f t="shared" si="14"/>
        <v>1</v>
      </c>
      <c r="AR30" s="18">
        <v>40873</v>
      </c>
      <c r="AS30" s="86">
        <f t="shared" si="7"/>
        <v>6</v>
      </c>
      <c r="AT30" s="47">
        <v>6</v>
      </c>
      <c r="AU30" s="47"/>
      <c r="AV30" s="97">
        <f t="shared" si="15"/>
        <v>12</v>
      </c>
      <c r="AW30" s="86">
        <f t="shared" si="8"/>
        <v>0</v>
      </c>
      <c r="AX30" s="47"/>
      <c r="AY30" s="47"/>
      <c r="AZ30" s="97">
        <f t="shared" si="16"/>
        <v>0</v>
      </c>
      <c r="BA30" s="102">
        <f t="shared" si="9"/>
        <v>1</v>
      </c>
      <c r="BB30" s="47"/>
      <c r="BC30" s="47">
        <v>1</v>
      </c>
      <c r="BD30" s="47"/>
      <c r="BE30" s="47"/>
      <c r="BF30" s="97">
        <f t="shared" si="17"/>
        <v>6</v>
      </c>
      <c r="BG30" s="102">
        <f t="shared" si="10"/>
        <v>3</v>
      </c>
      <c r="BH30" s="47">
        <v>3</v>
      </c>
      <c r="BI30" s="47"/>
      <c r="BJ30" s="97">
        <f t="shared" si="18"/>
        <v>11</v>
      </c>
      <c r="BK30" s="122">
        <f t="shared" si="11"/>
        <v>0</v>
      </c>
      <c r="BL30" s="47"/>
      <c r="BM30" s="47"/>
      <c r="BN30" s="94">
        <f t="shared" si="19"/>
        <v>0</v>
      </c>
      <c r="BO30" s="48" t="s">
        <v>165</v>
      </c>
    </row>
    <row r="31" spans="1:67" x14ac:dyDescent="0.2">
      <c r="A31" s="18">
        <v>40874</v>
      </c>
      <c r="B31">
        <f t="shared" si="0"/>
        <v>0</v>
      </c>
      <c r="C31">
        <f t="shared" si="12"/>
        <v>817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3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779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3"/>
        <v>5</v>
      </c>
      <c r="AJ31" s="35"/>
      <c r="AK31" s="18">
        <v>40874</v>
      </c>
      <c r="AL31" s="86">
        <f t="shared" si="6"/>
        <v>0</v>
      </c>
      <c r="AM31" s="47"/>
      <c r="AN31" s="47"/>
      <c r="AO31" s="47"/>
      <c r="AP31" s="47"/>
      <c r="AQ31" s="97">
        <f t="shared" si="14"/>
        <v>1</v>
      </c>
      <c r="AR31" s="18">
        <v>40874</v>
      </c>
      <c r="AS31" s="86">
        <f t="shared" si="7"/>
        <v>0</v>
      </c>
      <c r="AT31" s="47"/>
      <c r="AU31" s="47"/>
      <c r="AV31" s="97">
        <f t="shared" si="15"/>
        <v>12</v>
      </c>
      <c r="AW31" s="86">
        <f t="shared" si="8"/>
        <v>0</v>
      </c>
      <c r="AX31" s="47"/>
      <c r="AY31" s="47"/>
      <c r="AZ31" s="97">
        <f t="shared" si="16"/>
        <v>0</v>
      </c>
      <c r="BA31" s="102">
        <f t="shared" si="9"/>
        <v>0</v>
      </c>
      <c r="BB31" s="47"/>
      <c r="BC31" s="47"/>
      <c r="BD31" s="47"/>
      <c r="BE31" s="47"/>
      <c r="BF31" s="97">
        <f t="shared" si="17"/>
        <v>6</v>
      </c>
      <c r="BG31" s="102">
        <f t="shared" si="10"/>
        <v>0</v>
      </c>
      <c r="BH31" s="47"/>
      <c r="BI31" s="47"/>
      <c r="BJ31" s="97">
        <f t="shared" si="18"/>
        <v>11</v>
      </c>
      <c r="BK31" s="122">
        <f t="shared" si="11"/>
        <v>0</v>
      </c>
      <c r="BL31" s="47"/>
      <c r="BM31" s="47"/>
      <c r="BN31" s="94">
        <f t="shared" si="19"/>
        <v>0</v>
      </c>
      <c r="BO31" s="110" t="s">
        <v>166</v>
      </c>
    </row>
    <row r="32" spans="1:67" x14ac:dyDescent="0.2">
      <c r="A32" s="18">
        <v>40875</v>
      </c>
      <c r="B32">
        <f t="shared" si="0"/>
        <v>64</v>
      </c>
      <c r="C32">
        <f t="shared" si="12"/>
        <v>881</v>
      </c>
      <c r="D32" s="86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3</v>
      </c>
      <c r="Q32" s="94">
        <f t="shared" si="3"/>
        <v>64</v>
      </c>
      <c r="R32" s="47">
        <v>31</v>
      </c>
      <c r="S32" s="47"/>
      <c r="T32" s="47">
        <v>2</v>
      </c>
      <c r="U32" s="47">
        <v>1</v>
      </c>
      <c r="V32" s="47"/>
      <c r="W32" s="47">
        <v>30</v>
      </c>
      <c r="X32" s="47"/>
      <c r="Y32" s="47"/>
      <c r="Z32" s="97">
        <f t="shared" si="4"/>
        <v>843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3"/>
        <v>5</v>
      </c>
      <c r="AJ32" s="35"/>
      <c r="AK32" s="18">
        <v>40875</v>
      </c>
      <c r="AL32" s="86">
        <f t="shared" si="6"/>
        <v>0</v>
      </c>
      <c r="AM32" s="47"/>
      <c r="AN32" s="47"/>
      <c r="AO32" s="47"/>
      <c r="AP32" s="47"/>
      <c r="AQ32" s="97">
        <f t="shared" si="14"/>
        <v>1</v>
      </c>
      <c r="AR32" s="18">
        <v>40875</v>
      </c>
      <c r="AS32" s="86">
        <f t="shared" si="7"/>
        <v>0</v>
      </c>
      <c r="AT32" s="47"/>
      <c r="AU32" s="47"/>
      <c r="AV32" s="97">
        <f t="shared" si="15"/>
        <v>12</v>
      </c>
      <c r="AW32" s="86">
        <f t="shared" si="8"/>
        <v>0</v>
      </c>
      <c r="AX32" s="47"/>
      <c r="AY32" s="47"/>
      <c r="AZ32" s="97">
        <f t="shared" si="16"/>
        <v>0</v>
      </c>
      <c r="BA32" s="102">
        <f t="shared" si="9"/>
        <v>0</v>
      </c>
      <c r="BB32" s="47"/>
      <c r="BC32" s="47"/>
      <c r="BD32" s="47"/>
      <c r="BE32" s="47"/>
      <c r="BF32" s="97">
        <f t="shared" si="17"/>
        <v>6</v>
      </c>
      <c r="BG32" s="102">
        <f t="shared" si="10"/>
        <v>0</v>
      </c>
      <c r="BH32" s="47"/>
      <c r="BI32" s="47"/>
      <c r="BJ32" s="97">
        <f t="shared" si="18"/>
        <v>11</v>
      </c>
      <c r="BK32" s="122">
        <f t="shared" si="11"/>
        <v>0</v>
      </c>
      <c r="BL32" s="47"/>
      <c r="BM32" s="47"/>
      <c r="BN32" s="94">
        <f t="shared" si="19"/>
        <v>0</v>
      </c>
      <c r="BO32" s="110"/>
    </row>
    <row r="33" spans="1:67" ht="15" x14ac:dyDescent="0.2">
      <c r="A33" s="18">
        <v>40876</v>
      </c>
      <c r="B33">
        <f t="shared" si="0"/>
        <v>0</v>
      </c>
      <c r="C33">
        <f t="shared" si="12"/>
        <v>881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>SUM(P32+D33)</f>
        <v>3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843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3"/>
        <v>5</v>
      </c>
      <c r="AJ33" s="35"/>
      <c r="AK33" s="18">
        <v>40876</v>
      </c>
      <c r="AL33" s="86">
        <f t="shared" si="6"/>
        <v>0</v>
      </c>
      <c r="AM33" s="47"/>
      <c r="AN33" s="47"/>
      <c r="AO33" s="47"/>
      <c r="AP33" s="47"/>
      <c r="AQ33" s="97">
        <f t="shared" si="14"/>
        <v>1</v>
      </c>
      <c r="AR33" s="18">
        <v>40876</v>
      </c>
      <c r="AS33" s="86">
        <f t="shared" si="7"/>
        <v>0</v>
      </c>
      <c r="AT33" s="47"/>
      <c r="AU33" s="47"/>
      <c r="AV33" s="97">
        <f t="shared" si="15"/>
        <v>12</v>
      </c>
      <c r="AW33" s="86">
        <f t="shared" si="8"/>
        <v>0</v>
      </c>
      <c r="AX33" s="47"/>
      <c r="AY33" s="47"/>
      <c r="AZ33" s="97">
        <f t="shared" si="16"/>
        <v>0</v>
      </c>
      <c r="BA33" s="102">
        <f t="shared" si="9"/>
        <v>0</v>
      </c>
      <c r="BB33" s="47"/>
      <c r="BC33" s="47"/>
      <c r="BD33" s="47"/>
      <c r="BE33" s="47"/>
      <c r="BF33" s="97">
        <f t="shared" si="17"/>
        <v>6</v>
      </c>
      <c r="BG33" s="102">
        <f t="shared" si="10"/>
        <v>0</v>
      </c>
      <c r="BH33" s="47"/>
      <c r="BI33" s="47"/>
      <c r="BJ33" s="97">
        <f t="shared" si="18"/>
        <v>11</v>
      </c>
      <c r="BK33" s="122">
        <f t="shared" si="11"/>
        <v>0</v>
      </c>
      <c r="BL33" s="47"/>
      <c r="BM33" s="47"/>
      <c r="BN33" s="94">
        <f t="shared" si="19"/>
        <v>0</v>
      </c>
      <c r="BO33" s="43"/>
    </row>
    <row r="34" spans="1:67" ht="15" x14ac:dyDescent="0.2">
      <c r="A34" s="18">
        <v>40877</v>
      </c>
      <c r="B34">
        <f t="shared" si="0"/>
        <v>71</v>
      </c>
      <c r="C34">
        <f t="shared" si="12"/>
        <v>952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3</v>
      </c>
      <c r="Q34" s="95">
        <f t="shared" si="3"/>
        <v>64</v>
      </c>
      <c r="R34" s="47">
        <v>22</v>
      </c>
      <c r="S34" s="47"/>
      <c r="T34" s="47">
        <v>6</v>
      </c>
      <c r="U34" s="47">
        <v>1</v>
      </c>
      <c r="V34" s="47"/>
      <c r="W34" s="47">
        <v>35</v>
      </c>
      <c r="X34" s="47"/>
      <c r="Y34" s="47"/>
      <c r="Z34" s="98">
        <f t="shared" si="4"/>
        <v>907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3"/>
        <v>5</v>
      </c>
      <c r="AJ34" s="36"/>
      <c r="AK34" s="18">
        <v>40877</v>
      </c>
      <c r="AL34" s="86">
        <f t="shared" si="6"/>
        <v>4</v>
      </c>
      <c r="AM34" s="47"/>
      <c r="AN34" s="47"/>
      <c r="AO34" s="47">
        <v>4</v>
      </c>
      <c r="AP34" s="47"/>
      <c r="AQ34" s="97">
        <f t="shared" si="14"/>
        <v>5</v>
      </c>
      <c r="AR34" s="18">
        <v>40877</v>
      </c>
      <c r="AS34" s="86">
        <f t="shared" si="7"/>
        <v>0</v>
      </c>
      <c r="AT34" s="47"/>
      <c r="AU34" s="47"/>
      <c r="AV34" s="97">
        <f t="shared" si="15"/>
        <v>12</v>
      </c>
      <c r="AW34" s="86">
        <f t="shared" si="8"/>
        <v>0</v>
      </c>
      <c r="AX34" s="47"/>
      <c r="AY34" s="47"/>
      <c r="AZ34" s="97">
        <f t="shared" si="16"/>
        <v>0</v>
      </c>
      <c r="BA34" s="102">
        <f t="shared" si="9"/>
        <v>0</v>
      </c>
      <c r="BB34" s="47"/>
      <c r="BC34" s="47"/>
      <c r="BD34" s="47"/>
      <c r="BE34" s="47"/>
      <c r="BF34" s="97">
        <f t="shared" si="17"/>
        <v>6</v>
      </c>
      <c r="BG34" s="102">
        <f t="shared" si="10"/>
        <v>2</v>
      </c>
      <c r="BH34" s="47">
        <v>2</v>
      </c>
      <c r="BI34" s="47"/>
      <c r="BJ34" s="97">
        <f t="shared" si="18"/>
        <v>13</v>
      </c>
      <c r="BK34" s="122">
        <f t="shared" si="11"/>
        <v>1</v>
      </c>
      <c r="BL34" s="47">
        <v>1</v>
      </c>
      <c r="BM34" s="47"/>
      <c r="BN34" s="94">
        <f t="shared" si="19"/>
        <v>1</v>
      </c>
      <c r="BO34" s="43" t="s">
        <v>167</v>
      </c>
    </row>
    <row r="35" spans="1:67" s="30" customFormat="1" x14ac:dyDescent="0.2">
      <c r="A35" s="28" t="s">
        <v>47</v>
      </c>
      <c r="B35" s="29"/>
      <c r="C35" s="29"/>
      <c r="D35" s="37">
        <f t="shared" ref="D35:AP35" si="20">SUM(D5:D34)</f>
        <v>3</v>
      </c>
      <c r="E35" s="37">
        <f t="shared" si="20"/>
        <v>3</v>
      </c>
      <c r="F35" s="37">
        <f t="shared" si="20"/>
        <v>0</v>
      </c>
      <c r="G35" s="37">
        <f t="shared" si="20"/>
        <v>0</v>
      </c>
      <c r="H35" s="37">
        <f t="shared" si="20"/>
        <v>0</v>
      </c>
      <c r="I35" s="37">
        <f t="shared" si="20"/>
        <v>0</v>
      </c>
      <c r="J35" s="37">
        <f t="shared" si="20"/>
        <v>0</v>
      </c>
      <c r="K35" s="37">
        <f>SUM(K5:K34)</f>
        <v>0</v>
      </c>
      <c r="L35" s="37">
        <f t="shared" si="20"/>
        <v>0</v>
      </c>
      <c r="M35" s="37">
        <f t="shared" si="20"/>
        <v>0</v>
      </c>
      <c r="N35" s="37">
        <f t="shared" si="20"/>
        <v>0</v>
      </c>
      <c r="O35" s="37">
        <f t="shared" si="20"/>
        <v>0</v>
      </c>
      <c r="P35" s="29">
        <f>SUM(P34)</f>
        <v>3</v>
      </c>
      <c r="Q35" s="37">
        <f t="shared" si="20"/>
        <v>907</v>
      </c>
      <c r="R35" s="37">
        <f t="shared" si="20"/>
        <v>425</v>
      </c>
      <c r="S35" s="37">
        <f>SUM(S5:S34)</f>
        <v>54</v>
      </c>
      <c r="T35" s="37">
        <f t="shared" si="20"/>
        <v>90</v>
      </c>
      <c r="U35" s="37">
        <f t="shared" si="20"/>
        <v>22</v>
      </c>
      <c r="V35" s="37">
        <f>SUM(V5:V34)</f>
        <v>0</v>
      </c>
      <c r="W35" s="37">
        <f t="shared" si="20"/>
        <v>316</v>
      </c>
      <c r="X35" s="37">
        <f t="shared" si="20"/>
        <v>0</v>
      </c>
      <c r="Y35" s="37">
        <f t="shared" si="20"/>
        <v>0</v>
      </c>
      <c r="Z35" s="37">
        <f>SUM(Z34)</f>
        <v>907</v>
      </c>
      <c r="AA35" s="37">
        <f t="shared" si="20"/>
        <v>5</v>
      </c>
      <c r="AB35" s="37">
        <f t="shared" si="20"/>
        <v>0</v>
      </c>
      <c r="AC35" s="37">
        <f t="shared" si="20"/>
        <v>0</v>
      </c>
      <c r="AD35" s="37">
        <f t="shared" si="20"/>
        <v>0</v>
      </c>
      <c r="AE35" s="37">
        <f t="shared" si="20"/>
        <v>3</v>
      </c>
      <c r="AF35" s="135">
        <f t="shared" si="20"/>
        <v>0</v>
      </c>
      <c r="AG35" s="137">
        <f t="shared" si="20"/>
        <v>2</v>
      </c>
      <c r="AH35" s="37">
        <f t="shared" si="20"/>
        <v>0</v>
      </c>
      <c r="AI35" s="37">
        <f>SUM(AI34)</f>
        <v>5</v>
      </c>
      <c r="AJ35" s="37"/>
      <c r="AK35" s="29"/>
      <c r="AL35" s="37">
        <f t="shared" si="20"/>
        <v>5</v>
      </c>
      <c r="AM35" s="37">
        <f t="shared" si="20"/>
        <v>0</v>
      </c>
      <c r="AN35" s="37">
        <f t="shared" si="20"/>
        <v>0</v>
      </c>
      <c r="AO35" s="37">
        <f t="shared" si="20"/>
        <v>5</v>
      </c>
      <c r="AP35" s="37">
        <f t="shared" si="20"/>
        <v>0</v>
      </c>
      <c r="AQ35" s="37">
        <f>SUM(AQ34)</f>
        <v>5</v>
      </c>
      <c r="AR35" s="29"/>
      <c r="AS35" s="37">
        <f>SUM(AS5:AS34)</f>
        <v>12</v>
      </c>
      <c r="AT35" s="37">
        <f t="shared" ref="AT35:BI35" si="21">SUM(AT5:AT34)</f>
        <v>12</v>
      </c>
      <c r="AU35" s="37">
        <f t="shared" si="21"/>
        <v>0</v>
      </c>
      <c r="AV35" s="37">
        <f>SUM(AV34)</f>
        <v>12</v>
      </c>
      <c r="AW35" s="37">
        <f t="shared" si="21"/>
        <v>0</v>
      </c>
      <c r="AX35" s="37">
        <f t="shared" si="21"/>
        <v>0</v>
      </c>
      <c r="AY35" s="37">
        <f t="shared" si="21"/>
        <v>0</v>
      </c>
      <c r="AZ35" s="37">
        <f>SUM(AZ34)</f>
        <v>0</v>
      </c>
      <c r="BA35" s="37">
        <f t="shared" si="21"/>
        <v>6</v>
      </c>
      <c r="BB35" s="37">
        <f>SUM(BB5:BB34)</f>
        <v>0</v>
      </c>
      <c r="BC35" s="37">
        <f>SUM(BC5:BC34)</f>
        <v>6</v>
      </c>
      <c r="BD35" s="37">
        <f t="shared" si="21"/>
        <v>0</v>
      </c>
      <c r="BE35" s="37">
        <f t="shared" si="21"/>
        <v>0</v>
      </c>
      <c r="BF35" s="37">
        <f>SUM(BF34)</f>
        <v>6</v>
      </c>
      <c r="BG35" s="37">
        <f>SUM(BG5:BG34)</f>
        <v>13</v>
      </c>
      <c r="BH35" s="37">
        <f>SUM(BH5:BH34)</f>
        <v>13</v>
      </c>
      <c r="BI35" s="37">
        <f t="shared" si="21"/>
        <v>0</v>
      </c>
      <c r="BJ35" s="37">
        <f>SUM(BJ34)</f>
        <v>13</v>
      </c>
      <c r="BK35" s="37">
        <f>SUM(BK5:BK34)</f>
        <v>1</v>
      </c>
      <c r="BL35" s="37">
        <f>SUM(BL5:BL34)</f>
        <v>1</v>
      </c>
      <c r="BM35" s="37">
        <f>SUM(BM5:BM34)</f>
        <v>0</v>
      </c>
      <c r="BN35" s="37">
        <f>SUM(BN34)</f>
        <v>1</v>
      </c>
      <c r="BO35" s="29"/>
    </row>
    <row r="36" spans="1:67" x14ac:dyDescent="0.2">
      <c r="A36" s="18"/>
      <c r="AF36" s="134" t="s">
        <v>111</v>
      </c>
      <c r="AG36" s="138">
        <f>SUM(AF5:AG35)+(Oct!AG37)</f>
        <v>45</v>
      </c>
      <c r="AK36"/>
      <c r="AR36"/>
    </row>
    <row r="37" spans="1:67" x14ac:dyDescent="0.2">
      <c r="A37" s="18"/>
      <c r="AF37" s="134" t="s">
        <v>116</v>
      </c>
      <c r="AG37" s="138">
        <f>SUM(AF5:AF34)+(Oct!AG38)</f>
        <v>7</v>
      </c>
      <c r="AK37"/>
      <c r="AR37"/>
    </row>
    <row r="38" spans="1:67" x14ac:dyDescent="0.2">
      <c r="A38" s="18"/>
      <c r="AF38" s="140" t="s">
        <v>110</v>
      </c>
      <c r="AG38" s="139">
        <f>SUM(AG37/AG36*100)</f>
        <v>15.555555555555555</v>
      </c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opLeftCell="G1" zoomScale="75" workbookViewId="0">
      <selection activeCell="BO35" sqref="BO35"/>
    </sheetView>
  </sheetViews>
  <sheetFormatPr defaultRowHeight="12.75" x14ac:dyDescent="0.2"/>
  <cols>
    <col min="1" max="1" width="8.710937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5703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9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63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9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6"/>
      <c r="AX4" s="8"/>
      <c r="AY4" s="8"/>
      <c r="AZ4" s="84"/>
      <c r="BA4" s="101"/>
      <c r="BB4" s="14"/>
      <c r="BC4" s="14"/>
      <c r="BD4" s="14"/>
      <c r="BE4" s="8"/>
      <c r="BF4" s="103"/>
      <c r="BG4" s="91"/>
      <c r="BH4" s="5"/>
      <c r="BI4" s="8"/>
      <c r="BJ4" s="84"/>
      <c r="BK4" s="91"/>
      <c r="BL4" s="1"/>
      <c r="BM4" s="1"/>
      <c r="BN4" s="103"/>
      <c r="BO4" s="1"/>
    </row>
    <row r="5" spans="1:67" x14ac:dyDescent="0.2">
      <c r="A5" s="18">
        <v>40878</v>
      </c>
      <c r="B5">
        <f t="shared" ref="B5:B35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3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40878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40878</v>
      </c>
      <c r="AS5" s="86">
        <f>SUM(AT5:AU5)</f>
        <v>0</v>
      </c>
      <c r="AT5" s="47"/>
      <c r="AU5" s="47"/>
      <c r="AV5" s="97">
        <f>SUM(AT5:AU5)</f>
        <v>0</v>
      </c>
      <c r="AW5" s="86">
        <f>SUM(AX5:AY5)</f>
        <v>0</v>
      </c>
      <c r="AX5" s="47"/>
      <c r="AY5" s="47"/>
      <c r="AZ5" s="97">
        <f>SUM(AX5:AY5)</f>
        <v>0</v>
      </c>
      <c r="BA5" s="86">
        <f>SUM(BB5:BE5)</f>
        <v>0</v>
      </c>
      <c r="BB5" s="47"/>
      <c r="BC5" s="47"/>
      <c r="BD5" s="47"/>
      <c r="BE5" s="47"/>
      <c r="BF5" s="97">
        <f>SUM(BB5:BE5)</f>
        <v>0</v>
      </c>
      <c r="BG5" s="86">
        <f>SUM(BH5:BI5)</f>
        <v>0</v>
      </c>
      <c r="BH5" s="47"/>
      <c r="BI5" s="47"/>
      <c r="BJ5" s="97">
        <f>SUM(BH5:BI5)</f>
        <v>0</v>
      </c>
      <c r="BK5" s="86">
        <f>SUM(BL5:BM5)</f>
        <v>0</v>
      </c>
      <c r="BL5" s="47"/>
      <c r="BM5" s="47"/>
      <c r="BN5" s="93">
        <f>SUM(BK5:BM5)</f>
        <v>0</v>
      </c>
      <c r="BO5" s="104"/>
    </row>
    <row r="6" spans="1:67" ht="15" customHeight="1" x14ac:dyDescent="0.2">
      <c r="A6" s="18">
        <v>40879</v>
      </c>
      <c r="B6">
        <f t="shared" si="0"/>
        <v>48</v>
      </c>
      <c r="C6">
        <f>SUM(C5+B6)</f>
        <v>48</v>
      </c>
      <c r="D6" s="86">
        <f t="shared" ref="D6:D34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4" si="2">SUM(P5+D6)</f>
        <v>0</v>
      </c>
      <c r="Q6" s="94">
        <f t="shared" ref="Q6:Q35" si="3">SUM(R6:Y6)</f>
        <v>41</v>
      </c>
      <c r="R6" s="47">
        <v>23</v>
      </c>
      <c r="S6" s="47"/>
      <c r="T6" s="47">
        <v>2</v>
      </c>
      <c r="U6" s="47">
        <v>1</v>
      </c>
      <c r="V6" s="47"/>
      <c r="W6" s="47">
        <v>15</v>
      </c>
      <c r="X6" s="47"/>
      <c r="Y6" s="47"/>
      <c r="Z6" s="97">
        <f t="shared" ref="Z6:Z35" si="4">SUM(Z5+Q6)</f>
        <v>41</v>
      </c>
      <c r="AA6" s="86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40879</v>
      </c>
      <c r="AL6" s="86">
        <f t="shared" ref="AL6:AL35" si="6">SUM(AM6:AP6)</f>
        <v>3</v>
      </c>
      <c r="AM6" s="47"/>
      <c r="AN6" s="47">
        <v>3</v>
      </c>
      <c r="AO6" s="47"/>
      <c r="AP6" s="47"/>
      <c r="AQ6" s="97">
        <f>SUM(AQ5+AL6)</f>
        <v>3</v>
      </c>
      <c r="AR6" s="18">
        <v>40879</v>
      </c>
      <c r="AS6" s="86">
        <f t="shared" ref="AS6:AS35" si="7">SUM(AT6:AU6)</f>
        <v>0</v>
      </c>
      <c r="AT6" s="47"/>
      <c r="AU6" s="47"/>
      <c r="AV6" s="97">
        <f>SUM(AS6+AV5)</f>
        <v>0</v>
      </c>
      <c r="AW6" s="86">
        <f t="shared" ref="AW6:AW35" si="8">SUM(AX6:AY6)</f>
        <v>0</v>
      </c>
      <c r="AX6" s="47"/>
      <c r="AY6" s="47"/>
      <c r="AZ6" s="97">
        <f>SUM(AW6+AZ5)</f>
        <v>0</v>
      </c>
      <c r="BA6" s="86">
        <f t="shared" ref="BA6:BA35" si="9">SUM(BB6:BE6)</f>
        <v>1</v>
      </c>
      <c r="BB6" s="47"/>
      <c r="BC6" s="47">
        <v>1</v>
      </c>
      <c r="BD6" s="47"/>
      <c r="BE6" s="47"/>
      <c r="BF6" s="97">
        <f>SUM(BA6+BF5)</f>
        <v>1</v>
      </c>
      <c r="BG6" s="86">
        <f t="shared" ref="BG6:BG35" si="10">SUM(BH6:BI6)</f>
        <v>3</v>
      </c>
      <c r="BH6" s="47">
        <v>3</v>
      </c>
      <c r="BI6" s="47"/>
      <c r="BJ6" s="97">
        <f>SUM(BG6+BJ5)</f>
        <v>3</v>
      </c>
      <c r="BK6" s="86">
        <f t="shared" ref="BK6:BK35" si="11">SUM(BL6:BM6)</f>
        <v>0</v>
      </c>
      <c r="BL6" s="47"/>
      <c r="BM6" s="47"/>
      <c r="BN6" s="94">
        <f>SUM(BK6+BN5)</f>
        <v>0</v>
      </c>
      <c r="BO6" s="104" t="s">
        <v>168</v>
      </c>
    </row>
    <row r="7" spans="1:67" x14ac:dyDescent="0.2">
      <c r="A7" s="18">
        <v>40880</v>
      </c>
      <c r="B7">
        <f t="shared" si="0"/>
        <v>26</v>
      </c>
      <c r="C7">
        <f t="shared" ref="C7:C35" si="12">SUM(C6+B7)</f>
        <v>74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17</v>
      </c>
      <c r="R7" s="47">
        <v>6</v>
      </c>
      <c r="S7" s="47"/>
      <c r="T7" s="47">
        <v>2</v>
      </c>
      <c r="U7" s="47"/>
      <c r="V7" s="47"/>
      <c r="W7" s="47">
        <v>9</v>
      </c>
      <c r="X7" s="47"/>
      <c r="Y7" s="47"/>
      <c r="Z7" s="97">
        <f t="shared" si="4"/>
        <v>58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5" si="13">SUM(AI6+AA7)</f>
        <v>0</v>
      </c>
      <c r="AJ7" s="35"/>
      <c r="AK7" s="18">
        <v>40880</v>
      </c>
      <c r="AL7" s="86">
        <f t="shared" si="6"/>
        <v>3</v>
      </c>
      <c r="AM7" s="47"/>
      <c r="AN7" s="47">
        <v>3</v>
      </c>
      <c r="AO7" s="47"/>
      <c r="AP7" s="47"/>
      <c r="AQ7" s="97">
        <f t="shared" ref="AQ7:AQ35" si="14">SUM(AQ6+AL7)</f>
        <v>6</v>
      </c>
      <c r="AR7" s="18">
        <v>40880</v>
      </c>
      <c r="AS7" s="86">
        <f t="shared" si="7"/>
        <v>1</v>
      </c>
      <c r="AT7" s="47">
        <v>1</v>
      </c>
      <c r="AU7" s="47"/>
      <c r="AV7" s="97">
        <f>SUM(AS7+AV6)</f>
        <v>1</v>
      </c>
      <c r="AW7" s="86">
        <f>SUM(AX7:AY7)</f>
        <v>0</v>
      </c>
      <c r="AX7" s="47"/>
      <c r="AY7" s="47"/>
      <c r="AZ7" s="97">
        <f>SUM(AW7+AZ6)</f>
        <v>0</v>
      </c>
      <c r="BA7" s="86">
        <f t="shared" si="9"/>
        <v>5</v>
      </c>
      <c r="BB7" s="47"/>
      <c r="BC7" s="47">
        <v>5</v>
      </c>
      <c r="BD7" s="47"/>
      <c r="BE7" s="47"/>
      <c r="BF7" s="97">
        <f t="shared" ref="BF7:BF35" si="15">SUM(BA7+BF6)</f>
        <v>6</v>
      </c>
      <c r="BG7" s="86">
        <f t="shared" si="10"/>
        <v>0</v>
      </c>
      <c r="BH7" s="47"/>
      <c r="BI7" s="47"/>
      <c r="BJ7" s="97">
        <f>SUM(BG7+BJ6)</f>
        <v>3</v>
      </c>
      <c r="BK7" s="86">
        <f t="shared" si="11"/>
        <v>0</v>
      </c>
      <c r="BL7" s="47"/>
      <c r="BM7" s="47"/>
      <c r="BN7" s="94">
        <f>SUM(BK7+BN6)</f>
        <v>0</v>
      </c>
      <c r="BO7" s="104" t="s">
        <v>169</v>
      </c>
    </row>
    <row r="8" spans="1:67" x14ac:dyDescent="0.2">
      <c r="A8" s="18">
        <v>40881</v>
      </c>
      <c r="B8">
        <f t="shared" si="0"/>
        <v>0</v>
      </c>
      <c r="C8">
        <f t="shared" si="12"/>
        <v>74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0</v>
      </c>
      <c r="Q8" s="94">
        <f t="shared" si="3"/>
        <v>0</v>
      </c>
      <c r="R8" s="47"/>
      <c r="S8" s="47"/>
      <c r="T8" s="47"/>
      <c r="U8" s="47"/>
      <c r="V8" s="47"/>
      <c r="W8" s="47"/>
      <c r="X8" s="47"/>
      <c r="Y8" s="47"/>
      <c r="Z8" s="97">
        <f t="shared" si="4"/>
        <v>58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3"/>
        <v>0</v>
      </c>
      <c r="AJ8" s="35"/>
      <c r="AK8" s="18">
        <v>40881</v>
      </c>
      <c r="AL8" s="86">
        <f t="shared" si="6"/>
        <v>0</v>
      </c>
      <c r="AM8" s="47"/>
      <c r="AN8" s="47"/>
      <c r="AO8" s="47"/>
      <c r="AP8" s="47"/>
      <c r="AQ8" s="97">
        <f t="shared" si="14"/>
        <v>6</v>
      </c>
      <c r="AR8" s="18">
        <v>40881</v>
      </c>
      <c r="AS8" s="86">
        <f t="shared" si="7"/>
        <v>0</v>
      </c>
      <c r="AT8" s="47"/>
      <c r="AU8" s="47"/>
      <c r="AV8" s="97">
        <f t="shared" ref="AV8:AV35" si="16">SUM(AS8+AV7)</f>
        <v>1</v>
      </c>
      <c r="AW8" s="86">
        <f t="shared" si="8"/>
        <v>0</v>
      </c>
      <c r="AX8" s="47"/>
      <c r="AY8" s="47"/>
      <c r="AZ8" s="97">
        <f t="shared" ref="AZ8:AZ35" si="17">SUM(AW8+AZ7)</f>
        <v>0</v>
      </c>
      <c r="BA8" s="86">
        <f t="shared" si="9"/>
        <v>0</v>
      </c>
      <c r="BB8" s="47"/>
      <c r="BC8" s="47"/>
      <c r="BD8" s="47"/>
      <c r="BE8" s="47"/>
      <c r="BF8" s="97">
        <f t="shared" si="15"/>
        <v>6</v>
      </c>
      <c r="BG8" s="86">
        <f t="shared" si="10"/>
        <v>0</v>
      </c>
      <c r="BH8" s="47"/>
      <c r="BI8" s="47"/>
      <c r="BJ8" s="97">
        <f t="shared" ref="BJ8:BJ35" si="18">SUM(BG8+BJ7)</f>
        <v>3</v>
      </c>
      <c r="BK8" s="86">
        <f t="shared" si="11"/>
        <v>0</v>
      </c>
      <c r="BL8" s="47"/>
      <c r="BM8" s="47"/>
      <c r="BN8" s="94">
        <f t="shared" ref="BN8:BN35" si="19">SUM(BK8+BN7)</f>
        <v>0</v>
      </c>
      <c r="BO8" s="104"/>
    </row>
    <row r="9" spans="1:67" x14ac:dyDescent="0.2">
      <c r="A9" s="18">
        <v>40882</v>
      </c>
      <c r="B9">
        <f t="shared" si="0"/>
        <v>44</v>
      </c>
      <c r="C9">
        <f t="shared" si="12"/>
        <v>118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0</v>
      </c>
      <c r="Q9" s="94">
        <f t="shared" si="3"/>
        <v>36</v>
      </c>
      <c r="R9" s="47">
        <v>15</v>
      </c>
      <c r="S9" s="47"/>
      <c r="T9" s="47">
        <v>2</v>
      </c>
      <c r="U9" s="47">
        <v>1</v>
      </c>
      <c r="V9" s="47"/>
      <c r="W9" s="47">
        <v>18</v>
      </c>
      <c r="X9" s="47"/>
      <c r="Y9" s="47"/>
      <c r="Z9" s="97">
        <f t="shared" si="4"/>
        <v>94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3"/>
        <v>0</v>
      </c>
      <c r="AJ9" s="35"/>
      <c r="AK9" s="18">
        <v>40882</v>
      </c>
      <c r="AL9" s="86">
        <f t="shared" si="6"/>
        <v>4</v>
      </c>
      <c r="AM9" s="47"/>
      <c r="AN9" s="47">
        <v>4</v>
      </c>
      <c r="AO9" s="47"/>
      <c r="AP9" s="47"/>
      <c r="AQ9" s="97">
        <f t="shared" si="14"/>
        <v>10</v>
      </c>
      <c r="AR9" s="18">
        <v>40882</v>
      </c>
      <c r="AS9" s="86">
        <f t="shared" si="7"/>
        <v>2</v>
      </c>
      <c r="AT9" s="47">
        <v>2</v>
      </c>
      <c r="AU9" s="47"/>
      <c r="AV9" s="97">
        <f t="shared" si="16"/>
        <v>3</v>
      </c>
      <c r="AW9" s="86">
        <f t="shared" si="8"/>
        <v>0</v>
      </c>
      <c r="AX9" s="47"/>
      <c r="AY9" s="47"/>
      <c r="AZ9" s="97">
        <f t="shared" si="17"/>
        <v>0</v>
      </c>
      <c r="BA9" s="86">
        <f t="shared" si="9"/>
        <v>2</v>
      </c>
      <c r="BB9" s="47"/>
      <c r="BC9" s="47">
        <v>2</v>
      </c>
      <c r="BD9" s="47"/>
      <c r="BE9" s="47"/>
      <c r="BF9" s="97">
        <f t="shared" si="15"/>
        <v>8</v>
      </c>
      <c r="BG9" s="86">
        <f t="shared" si="10"/>
        <v>0</v>
      </c>
      <c r="BH9" s="47"/>
      <c r="BI9" s="47"/>
      <c r="BJ9" s="97">
        <f t="shared" si="18"/>
        <v>3</v>
      </c>
      <c r="BK9" s="86">
        <f t="shared" si="11"/>
        <v>0</v>
      </c>
      <c r="BL9" s="47"/>
      <c r="BM9" s="47"/>
      <c r="BN9" s="94">
        <f t="shared" si="19"/>
        <v>0</v>
      </c>
      <c r="BO9" s="104" t="s">
        <v>170</v>
      </c>
    </row>
    <row r="10" spans="1:67" x14ac:dyDescent="0.2">
      <c r="A10" s="18">
        <v>40883</v>
      </c>
      <c r="B10">
        <f t="shared" si="0"/>
        <v>0</v>
      </c>
      <c r="C10">
        <f t="shared" si="12"/>
        <v>118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0</v>
      </c>
      <c r="Q10" s="94">
        <f t="shared" si="3"/>
        <v>0</v>
      </c>
      <c r="R10" s="47"/>
      <c r="S10" s="47"/>
      <c r="T10" s="47"/>
      <c r="U10" s="47"/>
      <c r="V10" s="47"/>
      <c r="W10" s="47"/>
      <c r="X10" s="47"/>
      <c r="Y10" s="47"/>
      <c r="Z10" s="97">
        <f t="shared" si="4"/>
        <v>94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3"/>
        <v>0</v>
      </c>
      <c r="AJ10" s="35"/>
      <c r="AK10" s="18">
        <v>40883</v>
      </c>
      <c r="AL10" s="86">
        <f t="shared" si="6"/>
        <v>0</v>
      </c>
      <c r="AM10" s="47"/>
      <c r="AN10" s="47"/>
      <c r="AO10" s="47"/>
      <c r="AP10" s="47"/>
      <c r="AQ10" s="97">
        <f t="shared" si="14"/>
        <v>10</v>
      </c>
      <c r="AR10" s="18">
        <v>40883</v>
      </c>
      <c r="AS10" s="86">
        <f t="shared" si="7"/>
        <v>0</v>
      </c>
      <c r="AT10" s="47"/>
      <c r="AU10" s="47"/>
      <c r="AV10" s="97">
        <f t="shared" si="16"/>
        <v>3</v>
      </c>
      <c r="AW10" s="86">
        <f t="shared" si="8"/>
        <v>0</v>
      </c>
      <c r="AX10" s="47"/>
      <c r="AY10" s="47"/>
      <c r="AZ10" s="97">
        <f t="shared" si="17"/>
        <v>0</v>
      </c>
      <c r="BA10" s="86">
        <f t="shared" si="9"/>
        <v>0</v>
      </c>
      <c r="BB10" s="47"/>
      <c r="BC10" s="47"/>
      <c r="BD10" s="47"/>
      <c r="BE10" s="47"/>
      <c r="BF10" s="97">
        <f t="shared" si="15"/>
        <v>8</v>
      </c>
      <c r="BG10" s="86">
        <f t="shared" si="10"/>
        <v>0</v>
      </c>
      <c r="BH10" s="47"/>
      <c r="BI10" s="47"/>
      <c r="BJ10" s="97">
        <f t="shared" si="18"/>
        <v>3</v>
      </c>
      <c r="BK10" s="86">
        <f t="shared" si="11"/>
        <v>0</v>
      </c>
      <c r="BL10" s="47"/>
      <c r="BM10" s="47"/>
      <c r="BN10" s="94">
        <f t="shared" si="19"/>
        <v>0</v>
      </c>
      <c r="BO10" s="104"/>
    </row>
    <row r="11" spans="1:67" x14ac:dyDescent="0.2">
      <c r="A11" s="18">
        <v>40884</v>
      </c>
      <c r="B11">
        <f t="shared" si="0"/>
        <v>46</v>
      </c>
      <c r="C11">
        <f t="shared" si="12"/>
        <v>164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0</v>
      </c>
      <c r="Q11" s="94">
        <f t="shared" si="3"/>
        <v>42</v>
      </c>
      <c r="R11" s="47">
        <v>28</v>
      </c>
      <c r="S11" s="47"/>
      <c r="T11" s="47">
        <v>1</v>
      </c>
      <c r="U11" s="47"/>
      <c r="V11" s="47"/>
      <c r="W11" s="47">
        <v>13</v>
      </c>
      <c r="X11" s="47"/>
      <c r="Y11" s="47"/>
      <c r="Z11" s="97">
        <f t="shared" si="4"/>
        <v>136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3"/>
        <v>0</v>
      </c>
      <c r="AJ11" s="35"/>
      <c r="AK11" s="18">
        <v>40884</v>
      </c>
      <c r="AL11" s="86">
        <f t="shared" si="6"/>
        <v>3</v>
      </c>
      <c r="AM11" s="47"/>
      <c r="AN11" s="47">
        <v>3</v>
      </c>
      <c r="AO11" s="47"/>
      <c r="AP11" s="47"/>
      <c r="AQ11" s="97">
        <f t="shared" si="14"/>
        <v>13</v>
      </c>
      <c r="AR11" s="18">
        <v>40884</v>
      </c>
      <c r="AS11" s="86">
        <f t="shared" si="7"/>
        <v>0</v>
      </c>
      <c r="AT11" s="47"/>
      <c r="AU11" s="47"/>
      <c r="AV11" s="97">
        <f t="shared" si="16"/>
        <v>3</v>
      </c>
      <c r="AW11" s="86">
        <f t="shared" si="8"/>
        <v>0</v>
      </c>
      <c r="AX11" s="47"/>
      <c r="AY11" s="47"/>
      <c r="AZ11" s="97">
        <f t="shared" si="17"/>
        <v>0</v>
      </c>
      <c r="BA11" s="86">
        <f t="shared" si="9"/>
        <v>1</v>
      </c>
      <c r="BB11" s="47"/>
      <c r="BC11" s="47">
        <v>1</v>
      </c>
      <c r="BD11" s="47"/>
      <c r="BE11" s="47"/>
      <c r="BF11" s="97">
        <f t="shared" si="15"/>
        <v>9</v>
      </c>
      <c r="BG11" s="86">
        <f t="shared" si="10"/>
        <v>0</v>
      </c>
      <c r="BH11" s="47"/>
      <c r="BI11" s="47"/>
      <c r="BJ11" s="97">
        <f t="shared" si="18"/>
        <v>3</v>
      </c>
      <c r="BK11" s="86">
        <f t="shared" si="11"/>
        <v>0</v>
      </c>
      <c r="BL11" s="47"/>
      <c r="BM11" s="47"/>
      <c r="BN11" s="94">
        <f t="shared" si="19"/>
        <v>0</v>
      </c>
      <c r="BO11" s="104" t="s">
        <v>171</v>
      </c>
    </row>
    <row r="12" spans="1:67" x14ac:dyDescent="0.2">
      <c r="A12" s="18">
        <v>40885</v>
      </c>
      <c r="B12">
        <f t="shared" si="0"/>
        <v>0</v>
      </c>
      <c r="C12">
        <f t="shared" si="12"/>
        <v>164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0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136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3"/>
        <v>0</v>
      </c>
      <c r="AJ12" s="35"/>
      <c r="AK12" s="18">
        <v>40885</v>
      </c>
      <c r="AL12" s="86">
        <f t="shared" si="6"/>
        <v>0</v>
      </c>
      <c r="AM12" s="47"/>
      <c r="AN12" s="47"/>
      <c r="AO12" s="47"/>
      <c r="AP12" s="47"/>
      <c r="AQ12" s="97">
        <f t="shared" si="14"/>
        <v>13</v>
      </c>
      <c r="AR12" s="18">
        <v>40885</v>
      </c>
      <c r="AS12" s="86">
        <f t="shared" si="7"/>
        <v>0</v>
      </c>
      <c r="AT12" s="47"/>
      <c r="AU12" s="47"/>
      <c r="AV12" s="97">
        <f t="shared" si="16"/>
        <v>3</v>
      </c>
      <c r="AW12" s="86">
        <f t="shared" si="8"/>
        <v>0</v>
      </c>
      <c r="AX12" s="47"/>
      <c r="AY12" s="47"/>
      <c r="AZ12" s="97">
        <f t="shared" si="17"/>
        <v>0</v>
      </c>
      <c r="BA12" s="86">
        <f t="shared" si="9"/>
        <v>0</v>
      </c>
      <c r="BB12" s="47"/>
      <c r="BC12" s="47"/>
      <c r="BD12" s="47"/>
      <c r="BE12" s="47"/>
      <c r="BF12" s="97">
        <f t="shared" si="15"/>
        <v>9</v>
      </c>
      <c r="BG12" s="86">
        <f t="shared" si="10"/>
        <v>0</v>
      </c>
      <c r="BH12" s="47"/>
      <c r="BI12" s="47"/>
      <c r="BJ12" s="97">
        <f t="shared" si="18"/>
        <v>3</v>
      </c>
      <c r="BK12" s="86">
        <f t="shared" si="11"/>
        <v>0</v>
      </c>
      <c r="BL12" s="47"/>
      <c r="BM12" s="47"/>
      <c r="BN12" s="94">
        <f t="shared" si="19"/>
        <v>0</v>
      </c>
      <c r="BO12" s="104"/>
    </row>
    <row r="13" spans="1:67" x14ac:dyDescent="0.2">
      <c r="A13" s="18">
        <v>40886</v>
      </c>
      <c r="B13">
        <f t="shared" si="0"/>
        <v>69</v>
      </c>
      <c r="C13">
        <f t="shared" si="12"/>
        <v>233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0</v>
      </c>
      <c r="Q13" s="94">
        <f t="shared" si="3"/>
        <v>64</v>
      </c>
      <c r="R13" s="47">
        <v>35</v>
      </c>
      <c r="S13" s="47"/>
      <c r="T13" s="47">
        <v>10</v>
      </c>
      <c r="U13" s="47">
        <v>3</v>
      </c>
      <c r="V13" s="47"/>
      <c r="W13" s="47">
        <v>16</v>
      </c>
      <c r="X13" s="47"/>
      <c r="Y13" s="47"/>
      <c r="Z13" s="97">
        <f t="shared" si="4"/>
        <v>200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3"/>
        <v>0</v>
      </c>
      <c r="AJ13" s="35"/>
      <c r="AK13" s="18">
        <v>40886</v>
      </c>
      <c r="AL13" s="86">
        <f t="shared" si="6"/>
        <v>1</v>
      </c>
      <c r="AM13" s="47"/>
      <c r="AN13" s="47">
        <v>1</v>
      </c>
      <c r="AO13" s="47"/>
      <c r="AP13" s="47"/>
      <c r="AQ13" s="97">
        <f t="shared" si="14"/>
        <v>14</v>
      </c>
      <c r="AR13" s="18">
        <v>40886</v>
      </c>
      <c r="AS13" s="86">
        <f t="shared" si="7"/>
        <v>0</v>
      </c>
      <c r="AT13" s="47"/>
      <c r="AU13" s="47"/>
      <c r="AV13" s="97">
        <f t="shared" si="16"/>
        <v>3</v>
      </c>
      <c r="AW13" s="86">
        <f t="shared" si="8"/>
        <v>0</v>
      </c>
      <c r="AX13" s="47"/>
      <c r="AY13" s="47"/>
      <c r="AZ13" s="97">
        <f t="shared" si="17"/>
        <v>0</v>
      </c>
      <c r="BA13" s="86">
        <f t="shared" si="9"/>
        <v>0</v>
      </c>
      <c r="BB13" s="47"/>
      <c r="BC13" s="47"/>
      <c r="BD13" s="47"/>
      <c r="BE13" s="47"/>
      <c r="BF13" s="97">
        <f t="shared" si="15"/>
        <v>9</v>
      </c>
      <c r="BG13" s="86">
        <f t="shared" si="10"/>
        <v>4</v>
      </c>
      <c r="BH13" s="47">
        <v>4</v>
      </c>
      <c r="BI13" s="47"/>
      <c r="BJ13" s="97">
        <f t="shared" si="18"/>
        <v>7</v>
      </c>
      <c r="BK13" s="86">
        <f t="shared" si="11"/>
        <v>0</v>
      </c>
      <c r="BL13" s="47"/>
      <c r="BM13" s="47"/>
      <c r="BN13" s="94">
        <f t="shared" si="19"/>
        <v>0</v>
      </c>
      <c r="BO13" s="104" t="s">
        <v>172</v>
      </c>
    </row>
    <row r="14" spans="1:67" x14ac:dyDescent="0.2">
      <c r="A14" s="18">
        <v>40887</v>
      </c>
      <c r="B14">
        <f t="shared" si="0"/>
        <v>21</v>
      </c>
      <c r="C14">
        <f t="shared" si="12"/>
        <v>254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0</v>
      </c>
      <c r="Q14" s="94">
        <f t="shared" si="3"/>
        <v>19</v>
      </c>
      <c r="R14" s="47">
        <v>14</v>
      </c>
      <c r="S14" s="47"/>
      <c r="T14" s="47">
        <v>1</v>
      </c>
      <c r="U14" s="47"/>
      <c r="V14" s="47"/>
      <c r="W14" s="47">
        <v>4</v>
      </c>
      <c r="X14" s="47"/>
      <c r="Y14" s="47"/>
      <c r="Z14" s="97">
        <f t="shared" si="4"/>
        <v>219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3"/>
        <v>0</v>
      </c>
      <c r="AJ14" s="35"/>
      <c r="AK14" s="18">
        <v>40887</v>
      </c>
      <c r="AL14" s="86">
        <f t="shared" si="6"/>
        <v>0</v>
      </c>
      <c r="AM14" s="47"/>
      <c r="AN14" s="47"/>
      <c r="AO14" s="47"/>
      <c r="AP14" s="47"/>
      <c r="AQ14" s="97">
        <f t="shared" si="14"/>
        <v>14</v>
      </c>
      <c r="AR14" s="18">
        <v>40887</v>
      </c>
      <c r="AS14" s="86">
        <f t="shared" si="7"/>
        <v>0</v>
      </c>
      <c r="AT14" s="47"/>
      <c r="AU14" s="47"/>
      <c r="AV14" s="97">
        <f t="shared" si="16"/>
        <v>3</v>
      </c>
      <c r="AW14" s="86">
        <f t="shared" si="8"/>
        <v>0</v>
      </c>
      <c r="AX14" s="47"/>
      <c r="AY14" s="47"/>
      <c r="AZ14" s="97">
        <f t="shared" si="17"/>
        <v>0</v>
      </c>
      <c r="BA14" s="86">
        <f t="shared" si="9"/>
        <v>1</v>
      </c>
      <c r="BB14" s="47"/>
      <c r="BC14" s="47">
        <v>1</v>
      </c>
      <c r="BD14" s="47"/>
      <c r="BE14" s="47"/>
      <c r="BF14" s="97">
        <f t="shared" si="15"/>
        <v>10</v>
      </c>
      <c r="BG14" s="86">
        <f t="shared" si="10"/>
        <v>1</v>
      </c>
      <c r="BH14" s="47">
        <v>1</v>
      </c>
      <c r="BI14" s="47"/>
      <c r="BJ14" s="97">
        <f t="shared" si="18"/>
        <v>8</v>
      </c>
      <c r="BK14" s="86">
        <f t="shared" si="11"/>
        <v>0</v>
      </c>
      <c r="BL14" s="47"/>
      <c r="BM14" s="47"/>
      <c r="BN14" s="94">
        <f t="shared" si="19"/>
        <v>0</v>
      </c>
      <c r="BO14" s="104" t="s">
        <v>173</v>
      </c>
    </row>
    <row r="15" spans="1:67" x14ac:dyDescent="0.2">
      <c r="A15" s="18">
        <v>40888</v>
      </c>
      <c r="B15">
        <f t="shared" si="0"/>
        <v>0</v>
      </c>
      <c r="C15">
        <f t="shared" si="12"/>
        <v>254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219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3"/>
        <v>0</v>
      </c>
      <c r="AJ15" s="35"/>
      <c r="AK15" s="18">
        <v>40888</v>
      </c>
      <c r="AL15" s="86">
        <f t="shared" si="6"/>
        <v>0</v>
      </c>
      <c r="AM15" s="47"/>
      <c r="AN15" s="47"/>
      <c r="AO15" s="47"/>
      <c r="AP15" s="47"/>
      <c r="AQ15" s="97">
        <f t="shared" si="14"/>
        <v>14</v>
      </c>
      <c r="AR15" s="18">
        <v>40888</v>
      </c>
      <c r="AS15" s="86">
        <f t="shared" si="7"/>
        <v>0</v>
      </c>
      <c r="AT15" s="47"/>
      <c r="AU15" s="47"/>
      <c r="AV15" s="97">
        <f t="shared" si="16"/>
        <v>3</v>
      </c>
      <c r="AW15" s="86">
        <f t="shared" si="8"/>
        <v>0</v>
      </c>
      <c r="AX15" s="47"/>
      <c r="AY15" s="47"/>
      <c r="AZ15" s="97">
        <f t="shared" si="17"/>
        <v>0</v>
      </c>
      <c r="BA15" s="86">
        <f t="shared" si="9"/>
        <v>0</v>
      </c>
      <c r="BB15" s="47"/>
      <c r="BC15" s="47"/>
      <c r="BD15" s="47"/>
      <c r="BE15" s="47"/>
      <c r="BF15" s="97">
        <f t="shared" si="15"/>
        <v>10</v>
      </c>
      <c r="BG15" s="86">
        <f t="shared" si="10"/>
        <v>0</v>
      </c>
      <c r="BH15" s="47"/>
      <c r="BI15" s="47"/>
      <c r="BJ15" s="97">
        <f t="shared" si="18"/>
        <v>8</v>
      </c>
      <c r="BK15" s="86">
        <f t="shared" si="11"/>
        <v>0</v>
      </c>
      <c r="BL15" s="47"/>
      <c r="BM15" s="47"/>
      <c r="BN15" s="94">
        <f t="shared" si="19"/>
        <v>0</v>
      </c>
      <c r="BO15" s="104"/>
    </row>
    <row r="16" spans="1:67" x14ac:dyDescent="0.2">
      <c r="A16" s="18">
        <v>40889</v>
      </c>
      <c r="B16">
        <f t="shared" si="0"/>
        <v>32</v>
      </c>
      <c r="C16">
        <f t="shared" si="12"/>
        <v>286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0</v>
      </c>
      <c r="Q16" s="94">
        <f t="shared" si="3"/>
        <v>32</v>
      </c>
      <c r="R16" s="47">
        <v>18</v>
      </c>
      <c r="S16" s="47"/>
      <c r="T16" s="47">
        <v>3</v>
      </c>
      <c r="U16" s="47">
        <v>1</v>
      </c>
      <c r="V16" s="47"/>
      <c r="W16" s="47">
        <v>10</v>
      </c>
      <c r="X16" s="47"/>
      <c r="Y16" s="47"/>
      <c r="Z16" s="97">
        <f t="shared" si="4"/>
        <v>251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3"/>
        <v>0</v>
      </c>
      <c r="AJ16" s="35"/>
      <c r="AK16" s="18">
        <v>40889</v>
      </c>
      <c r="AL16" s="86">
        <f t="shared" si="6"/>
        <v>0</v>
      </c>
      <c r="AM16" s="47"/>
      <c r="AN16" s="47"/>
      <c r="AO16" s="47"/>
      <c r="AP16" s="47"/>
      <c r="AQ16" s="97">
        <f t="shared" si="14"/>
        <v>14</v>
      </c>
      <c r="AR16" s="18">
        <v>40889</v>
      </c>
      <c r="AS16" s="86">
        <f t="shared" si="7"/>
        <v>0</v>
      </c>
      <c r="AT16" s="47"/>
      <c r="AU16" s="47"/>
      <c r="AV16" s="97">
        <f t="shared" si="16"/>
        <v>3</v>
      </c>
      <c r="AW16" s="86">
        <f t="shared" si="8"/>
        <v>0</v>
      </c>
      <c r="AX16" s="47"/>
      <c r="AY16" s="47"/>
      <c r="AZ16" s="97">
        <f t="shared" si="17"/>
        <v>0</v>
      </c>
      <c r="BA16" s="86">
        <f t="shared" si="9"/>
        <v>0</v>
      </c>
      <c r="BB16" s="47"/>
      <c r="BC16" s="47"/>
      <c r="BD16" s="47"/>
      <c r="BE16" s="47"/>
      <c r="BF16" s="97">
        <f t="shared" si="15"/>
        <v>10</v>
      </c>
      <c r="BG16" s="86">
        <f t="shared" si="10"/>
        <v>0</v>
      </c>
      <c r="BH16" s="47"/>
      <c r="BI16" s="47"/>
      <c r="BJ16" s="97">
        <f t="shared" si="18"/>
        <v>8</v>
      </c>
      <c r="BK16" s="86">
        <f t="shared" si="11"/>
        <v>0</v>
      </c>
      <c r="BL16" s="47"/>
      <c r="BM16" s="47"/>
      <c r="BN16" s="94">
        <f t="shared" si="19"/>
        <v>0</v>
      </c>
      <c r="BO16" s="104" t="s">
        <v>174</v>
      </c>
    </row>
    <row r="17" spans="1:67" x14ac:dyDescent="0.2">
      <c r="A17" s="18">
        <v>40890</v>
      </c>
      <c r="B17">
        <f t="shared" si="0"/>
        <v>0</v>
      </c>
      <c r="C17">
        <f t="shared" si="12"/>
        <v>286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0</v>
      </c>
      <c r="Q17" s="94">
        <f t="shared" si="3"/>
        <v>0</v>
      </c>
      <c r="R17" s="47"/>
      <c r="S17" s="47"/>
      <c r="T17" s="47"/>
      <c r="U17" s="47"/>
      <c r="V17" s="47"/>
      <c r="W17" s="47"/>
      <c r="X17" s="47"/>
      <c r="Y17" s="47"/>
      <c r="Z17" s="97">
        <f t="shared" si="4"/>
        <v>251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3"/>
        <v>0</v>
      </c>
      <c r="AJ17" s="35"/>
      <c r="AK17" s="18">
        <v>40890</v>
      </c>
      <c r="AL17" s="86">
        <f t="shared" si="6"/>
        <v>0</v>
      </c>
      <c r="AM17" s="47"/>
      <c r="AN17" s="47"/>
      <c r="AO17" s="47"/>
      <c r="AP17" s="47"/>
      <c r="AQ17" s="97">
        <f t="shared" si="14"/>
        <v>14</v>
      </c>
      <c r="AR17" s="18">
        <v>40890</v>
      </c>
      <c r="AS17" s="86">
        <f t="shared" si="7"/>
        <v>0</v>
      </c>
      <c r="AT17" s="47"/>
      <c r="AU17" s="47"/>
      <c r="AV17" s="97">
        <f t="shared" si="16"/>
        <v>3</v>
      </c>
      <c r="AW17" s="86">
        <f t="shared" si="8"/>
        <v>0</v>
      </c>
      <c r="AX17" s="47"/>
      <c r="AY17" s="47"/>
      <c r="AZ17" s="97">
        <f t="shared" si="17"/>
        <v>0</v>
      </c>
      <c r="BA17" s="86">
        <f t="shared" si="9"/>
        <v>0</v>
      </c>
      <c r="BB17" s="47"/>
      <c r="BC17" s="47"/>
      <c r="BD17" s="47"/>
      <c r="BE17" s="47"/>
      <c r="BF17" s="97">
        <f t="shared" si="15"/>
        <v>10</v>
      </c>
      <c r="BG17" s="86">
        <f t="shared" si="10"/>
        <v>0</v>
      </c>
      <c r="BH17" s="47"/>
      <c r="BI17" s="47"/>
      <c r="BJ17" s="97">
        <f t="shared" si="18"/>
        <v>8</v>
      </c>
      <c r="BK17" s="86">
        <f t="shared" si="11"/>
        <v>0</v>
      </c>
      <c r="BL17" s="47"/>
      <c r="BM17" s="47"/>
      <c r="BN17" s="94">
        <f t="shared" si="19"/>
        <v>0</v>
      </c>
      <c r="BO17" s="104"/>
    </row>
    <row r="18" spans="1:67" x14ac:dyDescent="0.2">
      <c r="A18" s="18">
        <v>40891</v>
      </c>
      <c r="B18">
        <f t="shared" si="0"/>
        <v>26</v>
      </c>
      <c r="C18">
        <f t="shared" si="12"/>
        <v>312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0</v>
      </c>
      <c r="Q18" s="94">
        <f t="shared" si="3"/>
        <v>25</v>
      </c>
      <c r="R18" s="47">
        <v>13</v>
      </c>
      <c r="S18" s="47"/>
      <c r="T18" s="47">
        <v>2</v>
      </c>
      <c r="U18" s="47"/>
      <c r="V18" s="47"/>
      <c r="W18" s="47">
        <v>10</v>
      </c>
      <c r="X18" s="47"/>
      <c r="Y18" s="47"/>
      <c r="Z18" s="97">
        <f t="shared" si="4"/>
        <v>276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3"/>
        <v>0</v>
      </c>
      <c r="AJ18" s="35"/>
      <c r="AK18" s="18">
        <v>40891</v>
      </c>
      <c r="AL18" s="86">
        <f t="shared" si="6"/>
        <v>0</v>
      </c>
      <c r="AM18" s="47"/>
      <c r="AN18" s="47"/>
      <c r="AO18" s="47"/>
      <c r="AP18" s="47"/>
      <c r="AQ18" s="97">
        <f t="shared" si="14"/>
        <v>14</v>
      </c>
      <c r="AR18" s="18">
        <v>40891</v>
      </c>
      <c r="AS18" s="86">
        <f t="shared" si="7"/>
        <v>0</v>
      </c>
      <c r="AT18" s="47"/>
      <c r="AU18" s="47"/>
      <c r="AV18" s="97">
        <f t="shared" si="16"/>
        <v>3</v>
      </c>
      <c r="AW18" s="86">
        <f t="shared" si="8"/>
        <v>0</v>
      </c>
      <c r="AX18" s="47"/>
      <c r="AY18" s="47"/>
      <c r="AZ18" s="97">
        <f t="shared" si="17"/>
        <v>0</v>
      </c>
      <c r="BA18" s="86">
        <f t="shared" si="9"/>
        <v>0</v>
      </c>
      <c r="BB18" s="47"/>
      <c r="BC18" s="47"/>
      <c r="BD18" s="47"/>
      <c r="BE18" s="47"/>
      <c r="BF18" s="97">
        <f t="shared" si="15"/>
        <v>10</v>
      </c>
      <c r="BG18" s="86">
        <f t="shared" si="10"/>
        <v>1</v>
      </c>
      <c r="BH18" s="47">
        <v>1</v>
      </c>
      <c r="BI18" s="47"/>
      <c r="BJ18" s="97">
        <f t="shared" si="18"/>
        <v>9</v>
      </c>
      <c r="BK18" s="86">
        <f t="shared" si="11"/>
        <v>0</v>
      </c>
      <c r="BL18" s="47"/>
      <c r="BM18" s="47"/>
      <c r="BN18" s="94">
        <f t="shared" si="19"/>
        <v>0</v>
      </c>
      <c r="BO18" s="104" t="s">
        <v>175</v>
      </c>
    </row>
    <row r="19" spans="1:67" x14ac:dyDescent="0.2">
      <c r="A19" s="18">
        <v>40892</v>
      </c>
      <c r="B19">
        <f t="shared" si="0"/>
        <v>0</v>
      </c>
      <c r="C19">
        <f t="shared" si="12"/>
        <v>312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276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3"/>
        <v>0</v>
      </c>
      <c r="AJ19" s="35"/>
      <c r="AK19" s="18">
        <v>40892</v>
      </c>
      <c r="AL19" s="86">
        <f t="shared" si="6"/>
        <v>0</v>
      </c>
      <c r="AM19" s="47"/>
      <c r="AN19" s="47"/>
      <c r="AO19" s="47"/>
      <c r="AP19" s="47"/>
      <c r="AQ19" s="97">
        <f t="shared" si="14"/>
        <v>14</v>
      </c>
      <c r="AR19" s="18">
        <v>40892</v>
      </c>
      <c r="AS19" s="86">
        <f t="shared" si="7"/>
        <v>0</v>
      </c>
      <c r="AT19" s="47"/>
      <c r="AU19" s="47"/>
      <c r="AV19" s="97">
        <f t="shared" si="16"/>
        <v>3</v>
      </c>
      <c r="AW19" s="86">
        <f t="shared" si="8"/>
        <v>0</v>
      </c>
      <c r="AX19" s="47"/>
      <c r="AY19" s="47"/>
      <c r="AZ19" s="97">
        <f t="shared" si="17"/>
        <v>0</v>
      </c>
      <c r="BA19" s="86">
        <f t="shared" si="9"/>
        <v>0</v>
      </c>
      <c r="BB19" s="47"/>
      <c r="BC19" s="47"/>
      <c r="BD19" s="47"/>
      <c r="BE19" s="47"/>
      <c r="BF19" s="97">
        <f t="shared" si="15"/>
        <v>10</v>
      </c>
      <c r="BG19" s="86">
        <f t="shared" si="10"/>
        <v>0</v>
      </c>
      <c r="BH19" s="47"/>
      <c r="BI19" s="47"/>
      <c r="BJ19" s="97">
        <f t="shared" si="18"/>
        <v>9</v>
      </c>
      <c r="BK19" s="86">
        <f t="shared" si="11"/>
        <v>0</v>
      </c>
      <c r="BL19" s="47"/>
      <c r="BM19" s="47"/>
      <c r="BN19" s="94">
        <f t="shared" si="19"/>
        <v>0</v>
      </c>
      <c r="BO19" s="104"/>
    </row>
    <row r="20" spans="1:67" x14ac:dyDescent="0.2">
      <c r="A20" s="18">
        <v>40893</v>
      </c>
      <c r="B20">
        <f t="shared" si="0"/>
        <v>14</v>
      </c>
      <c r="C20">
        <f t="shared" si="12"/>
        <v>326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0</v>
      </c>
      <c r="Q20" s="94">
        <f t="shared" si="3"/>
        <v>12</v>
      </c>
      <c r="R20" s="47">
        <v>7</v>
      </c>
      <c r="S20" s="47"/>
      <c r="T20" s="47">
        <v>2</v>
      </c>
      <c r="U20" s="47"/>
      <c r="V20" s="47"/>
      <c r="W20" s="47">
        <v>3</v>
      </c>
      <c r="X20" s="47"/>
      <c r="Y20" s="47"/>
      <c r="Z20" s="97">
        <f t="shared" si="4"/>
        <v>288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3"/>
        <v>0</v>
      </c>
      <c r="AJ20" s="35"/>
      <c r="AK20" s="18">
        <v>40893</v>
      </c>
      <c r="AL20" s="86">
        <f t="shared" si="6"/>
        <v>2</v>
      </c>
      <c r="AM20" s="47"/>
      <c r="AN20" s="47">
        <v>2</v>
      </c>
      <c r="AO20" s="47"/>
      <c r="AP20" s="47"/>
      <c r="AQ20" s="97">
        <f t="shared" si="14"/>
        <v>16</v>
      </c>
      <c r="AR20" s="18">
        <v>40893</v>
      </c>
      <c r="AS20" s="86">
        <f t="shared" si="7"/>
        <v>0</v>
      </c>
      <c r="AT20" s="47"/>
      <c r="AU20" s="47"/>
      <c r="AV20" s="97">
        <f t="shared" si="16"/>
        <v>3</v>
      </c>
      <c r="AW20" s="86">
        <f t="shared" si="8"/>
        <v>0</v>
      </c>
      <c r="AX20" s="47"/>
      <c r="AY20" s="47"/>
      <c r="AZ20" s="97">
        <f t="shared" si="17"/>
        <v>0</v>
      </c>
      <c r="BA20" s="86">
        <f t="shared" si="9"/>
        <v>0</v>
      </c>
      <c r="BB20" s="47"/>
      <c r="BC20" s="47"/>
      <c r="BD20" s="47"/>
      <c r="BE20" s="47"/>
      <c r="BF20" s="97">
        <f t="shared" si="15"/>
        <v>10</v>
      </c>
      <c r="BG20" s="86">
        <f t="shared" si="10"/>
        <v>0</v>
      </c>
      <c r="BH20" s="47"/>
      <c r="BI20" s="47"/>
      <c r="BJ20" s="97">
        <f t="shared" si="18"/>
        <v>9</v>
      </c>
      <c r="BK20" s="86">
        <f t="shared" si="11"/>
        <v>0</v>
      </c>
      <c r="BL20" s="47"/>
      <c r="BM20" s="47"/>
      <c r="BN20" s="94">
        <f t="shared" si="19"/>
        <v>0</v>
      </c>
      <c r="BO20" s="104" t="s">
        <v>176</v>
      </c>
    </row>
    <row r="21" spans="1:67" x14ac:dyDescent="0.2">
      <c r="A21" s="18">
        <v>40894</v>
      </c>
      <c r="B21">
        <f t="shared" si="0"/>
        <v>16</v>
      </c>
      <c r="C21">
        <f t="shared" si="12"/>
        <v>342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0</v>
      </c>
      <c r="Q21" s="94">
        <f t="shared" si="3"/>
        <v>13</v>
      </c>
      <c r="R21" s="47">
        <v>8</v>
      </c>
      <c r="S21" s="47"/>
      <c r="T21" s="47"/>
      <c r="U21" s="47">
        <v>1</v>
      </c>
      <c r="V21" s="47"/>
      <c r="W21" s="47">
        <v>4</v>
      </c>
      <c r="X21" s="47"/>
      <c r="Y21" s="47"/>
      <c r="Z21" s="97">
        <f t="shared" si="4"/>
        <v>301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3"/>
        <v>0</v>
      </c>
      <c r="AJ21" s="35"/>
      <c r="AK21" s="18">
        <v>40894</v>
      </c>
      <c r="AL21" s="86">
        <f t="shared" si="6"/>
        <v>0</v>
      </c>
      <c r="AM21" s="47"/>
      <c r="AN21" s="47"/>
      <c r="AO21" s="47"/>
      <c r="AP21" s="47"/>
      <c r="AQ21" s="97">
        <f t="shared" si="14"/>
        <v>16</v>
      </c>
      <c r="AR21" s="18">
        <v>40894</v>
      </c>
      <c r="AS21" s="86">
        <f t="shared" si="7"/>
        <v>0</v>
      </c>
      <c r="AT21" s="47"/>
      <c r="AU21" s="47"/>
      <c r="AV21" s="97">
        <f t="shared" si="16"/>
        <v>3</v>
      </c>
      <c r="AW21" s="86">
        <f t="shared" si="8"/>
        <v>0</v>
      </c>
      <c r="AX21" s="47"/>
      <c r="AY21" s="47"/>
      <c r="AZ21" s="97">
        <f t="shared" si="17"/>
        <v>0</v>
      </c>
      <c r="BA21" s="86">
        <f t="shared" si="9"/>
        <v>3</v>
      </c>
      <c r="BB21" s="47"/>
      <c r="BC21" s="47">
        <v>3</v>
      </c>
      <c r="BD21" s="47"/>
      <c r="BE21" s="47"/>
      <c r="BF21" s="97">
        <f t="shared" si="15"/>
        <v>13</v>
      </c>
      <c r="BG21" s="86">
        <f t="shared" si="10"/>
        <v>0</v>
      </c>
      <c r="BH21" s="47"/>
      <c r="BI21" s="47"/>
      <c r="BJ21" s="97">
        <f t="shared" si="18"/>
        <v>9</v>
      </c>
      <c r="BK21" s="86">
        <f t="shared" si="11"/>
        <v>0</v>
      </c>
      <c r="BL21" s="47"/>
      <c r="BM21" s="47"/>
      <c r="BN21" s="94">
        <f t="shared" si="19"/>
        <v>0</v>
      </c>
      <c r="BO21" s="104" t="s">
        <v>177</v>
      </c>
    </row>
    <row r="22" spans="1:67" x14ac:dyDescent="0.2">
      <c r="A22" s="18">
        <v>40895</v>
      </c>
      <c r="B22">
        <f t="shared" si="0"/>
        <v>0</v>
      </c>
      <c r="C22">
        <f t="shared" si="12"/>
        <v>342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0</v>
      </c>
      <c r="Q22" s="94">
        <f t="shared" si="3"/>
        <v>0</v>
      </c>
      <c r="R22" s="47"/>
      <c r="S22" s="47"/>
      <c r="T22" s="47"/>
      <c r="U22" s="47"/>
      <c r="V22" s="47"/>
      <c r="W22" s="47"/>
      <c r="X22" s="47"/>
      <c r="Y22" s="47"/>
      <c r="Z22" s="97">
        <f t="shared" si="4"/>
        <v>301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3"/>
        <v>0</v>
      </c>
      <c r="AJ22" s="35"/>
      <c r="AK22" s="18">
        <v>40895</v>
      </c>
      <c r="AL22" s="86">
        <f t="shared" si="6"/>
        <v>0</v>
      </c>
      <c r="AM22" s="47"/>
      <c r="AN22" s="47"/>
      <c r="AO22" s="47"/>
      <c r="AP22" s="47"/>
      <c r="AQ22" s="97">
        <f t="shared" si="14"/>
        <v>16</v>
      </c>
      <c r="AR22" s="18">
        <v>40895</v>
      </c>
      <c r="AS22" s="86">
        <f t="shared" si="7"/>
        <v>0</v>
      </c>
      <c r="AT22" s="47"/>
      <c r="AU22" s="47"/>
      <c r="AV22" s="97">
        <f t="shared" si="16"/>
        <v>3</v>
      </c>
      <c r="AW22" s="86">
        <f t="shared" si="8"/>
        <v>0</v>
      </c>
      <c r="AX22" s="47"/>
      <c r="AY22" s="47"/>
      <c r="AZ22" s="97">
        <f t="shared" si="17"/>
        <v>0</v>
      </c>
      <c r="BA22" s="86">
        <f t="shared" si="9"/>
        <v>0</v>
      </c>
      <c r="BB22" s="47"/>
      <c r="BC22" s="47"/>
      <c r="BD22" s="47"/>
      <c r="BE22" s="47"/>
      <c r="BF22" s="97">
        <f t="shared" si="15"/>
        <v>13</v>
      </c>
      <c r="BG22" s="86">
        <f t="shared" si="10"/>
        <v>0</v>
      </c>
      <c r="BH22" s="47"/>
      <c r="BI22" s="47"/>
      <c r="BJ22" s="97">
        <f t="shared" si="18"/>
        <v>9</v>
      </c>
      <c r="BK22" s="86">
        <f t="shared" si="11"/>
        <v>0</v>
      </c>
      <c r="BL22" s="47"/>
      <c r="BM22" s="47"/>
      <c r="BN22" s="94">
        <f t="shared" si="19"/>
        <v>0</v>
      </c>
      <c r="BO22" s="104"/>
    </row>
    <row r="23" spans="1:67" x14ac:dyDescent="0.2">
      <c r="A23" s="18">
        <v>40896</v>
      </c>
      <c r="B23">
        <f t="shared" si="0"/>
        <v>17</v>
      </c>
      <c r="C23">
        <f t="shared" si="12"/>
        <v>359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0</v>
      </c>
      <c r="Q23" s="94">
        <f t="shared" si="3"/>
        <v>15</v>
      </c>
      <c r="R23" s="47">
        <v>10</v>
      </c>
      <c r="S23" s="47"/>
      <c r="T23" s="47">
        <v>1</v>
      </c>
      <c r="U23" s="47"/>
      <c r="V23" s="47"/>
      <c r="W23" s="47">
        <v>4</v>
      </c>
      <c r="X23" s="47"/>
      <c r="Y23" s="47"/>
      <c r="Z23" s="97">
        <f t="shared" si="4"/>
        <v>316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3"/>
        <v>0</v>
      </c>
      <c r="AJ23" s="35"/>
      <c r="AK23" s="18">
        <v>40896</v>
      </c>
      <c r="AL23" s="86">
        <f t="shared" si="6"/>
        <v>0</v>
      </c>
      <c r="AM23" s="47"/>
      <c r="AN23" s="47"/>
      <c r="AO23" s="47"/>
      <c r="AP23" s="47"/>
      <c r="AQ23" s="97">
        <f t="shared" si="14"/>
        <v>16</v>
      </c>
      <c r="AR23" s="18">
        <v>40896</v>
      </c>
      <c r="AS23" s="86">
        <f t="shared" si="7"/>
        <v>0</v>
      </c>
      <c r="AT23" s="47"/>
      <c r="AU23" s="47"/>
      <c r="AV23" s="97">
        <f t="shared" si="16"/>
        <v>3</v>
      </c>
      <c r="AW23" s="86">
        <f t="shared" si="8"/>
        <v>0</v>
      </c>
      <c r="AX23" s="47"/>
      <c r="AY23" s="47"/>
      <c r="AZ23" s="97">
        <f t="shared" si="17"/>
        <v>0</v>
      </c>
      <c r="BA23" s="86">
        <f t="shared" si="9"/>
        <v>2</v>
      </c>
      <c r="BB23" s="47"/>
      <c r="BC23" s="47">
        <v>2</v>
      </c>
      <c r="BD23" s="47"/>
      <c r="BE23" s="47"/>
      <c r="BF23" s="97">
        <f t="shared" si="15"/>
        <v>15</v>
      </c>
      <c r="BG23" s="86">
        <f t="shared" si="10"/>
        <v>0</v>
      </c>
      <c r="BH23" s="47"/>
      <c r="BI23" s="47"/>
      <c r="BJ23" s="97">
        <f t="shared" si="18"/>
        <v>9</v>
      </c>
      <c r="BK23" s="86">
        <f t="shared" si="11"/>
        <v>0</v>
      </c>
      <c r="BL23" s="47"/>
      <c r="BM23" s="47"/>
      <c r="BN23" s="94">
        <f t="shared" si="19"/>
        <v>0</v>
      </c>
      <c r="BO23" s="104" t="s">
        <v>178</v>
      </c>
    </row>
    <row r="24" spans="1:67" x14ac:dyDescent="0.2">
      <c r="A24" s="18">
        <v>40897</v>
      </c>
      <c r="B24">
        <f t="shared" si="0"/>
        <v>0</v>
      </c>
      <c r="C24">
        <f t="shared" si="12"/>
        <v>359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0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316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3"/>
        <v>0</v>
      </c>
      <c r="AJ24" s="35"/>
      <c r="AK24" s="18">
        <v>40897</v>
      </c>
      <c r="AL24" s="86">
        <f t="shared" si="6"/>
        <v>0</v>
      </c>
      <c r="AM24" s="47"/>
      <c r="AN24" s="47"/>
      <c r="AO24" s="47"/>
      <c r="AP24" s="47"/>
      <c r="AQ24" s="97">
        <f t="shared" si="14"/>
        <v>16</v>
      </c>
      <c r="AR24" s="18">
        <v>40897</v>
      </c>
      <c r="AS24" s="86">
        <f t="shared" si="7"/>
        <v>0</v>
      </c>
      <c r="AT24" s="47"/>
      <c r="AU24" s="47"/>
      <c r="AV24" s="97">
        <f t="shared" si="16"/>
        <v>3</v>
      </c>
      <c r="AW24" s="86">
        <f t="shared" si="8"/>
        <v>0</v>
      </c>
      <c r="AX24" s="47"/>
      <c r="AY24" s="47"/>
      <c r="AZ24" s="97">
        <f t="shared" si="17"/>
        <v>0</v>
      </c>
      <c r="BA24" s="86">
        <f t="shared" si="9"/>
        <v>0</v>
      </c>
      <c r="BB24" s="47"/>
      <c r="BC24" s="47"/>
      <c r="BD24" s="47"/>
      <c r="BE24" s="47"/>
      <c r="BF24" s="97">
        <f t="shared" si="15"/>
        <v>15</v>
      </c>
      <c r="BG24" s="86">
        <f t="shared" si="10"/>
        <v>0</v>
      </c>
      <c r="BH24" s="47"/>
      <c r="BI24" s="47"/>
      <c r="BJ24" s="97">
        <f t="shared" si="18"/>
        <v>9</v>
      </c>
      <c r="BK24" s="86">
        <f t="shared" si="11"/>
        <v>0</v>
      </c>
      <c r="BL24" s="47"/>
      <c r="BM24" s="47"/>
      <c r="BN24" s="94">
        <f t="shared" si="19"/>
        <v>0</v>
      </c>
      <c r="BO24" s="104"/>
    </row>
    <row r="25" spans="1:67" x14ac:dyDescent="0.2">
      <c r="A25" s="18">
        <v>40898</v>
      </c>
      <c r="B25">
        <f t="shared" si="0"/>
        <v>11</v>
      </c>
      <c r="C25">
        <f t="shared" si="12"/>
        <v>370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0</v>
      </c>
      <c r="Q25" s="94">
        <f t="shared" si="3"/>
        <v>9</v>
      </c>
      <c r="R25" s="47">
        <v>7</v>
      </c>
      <c r="S25" s="47"/>
      <c r="T25" s="47"/>
      <c r="U25" s="47"/>
      <c r="V25" s="47"/>
      <c r="W25" s="47">
        <v>2</v>
      </c>
      <c r="X25" s="47"/>
      <c r="Y25" s="47"/>
      <c r="Z25" s="97">
        <f t="shared" si="4"/>
        <v>325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3"/>
        <v>0</v>
      </c>
      <c r="AJ25" s="35"/>
      <c r="AK25" s="18">
        <v>40898</v>
      </c>
      <c r="AL25" s="86">
        <f t="shared" si="6"/>
        <v>1</v>
      </c>
      <c r="AM25" s="47"/>
      <c r="AN25" s="47">
        <v>1</v>
      </c>
      <c r="AO25" s="47"/>
      <c r="AP25" s="47"/>
      <c r="AQ25" s="97">
        <f t="shared" si="14"/>
        <v>17</v>
      </c>
      <c r="AR25" s="18">
        <v>40898</v>
      </c>
      <c r="AS25" s="86">
        <f t="shared" si="7"/>
        <v>0</v>
      </c>
      <c r="AT25" s="47"/>
      <c r="AU25" s="47"/>
      <c r="AV25" s="97">
        <f t="shared" si="16"/>
        <v>3</v>
      </c>
      <c r="AW25" s="86">
        <f t="shared" si="8"/>
        <v>0</v>
      </c>
      <c r="AX25" s="47"/>
      <c r="AY25" s="47"/>
      <c r="AZ25" s="97">
        <f t="shared" si="17"/>
        <v>0</v>
      </c>
      <c r="BA25" s="86">
        <f t="shared" si="9"/>
        <v>1</v>
      </c>
      <c r="BB25" s="47"/>
      <c r="BC25" s="47">
        <v>1</v>
      </c>
      <c r="BD25" s="47"/>
      <c r="BE25" s="47"/>
      <c r="BF25" s="97">
        <f t="shared" si="15"/>
        <v>16</v>
      </c>
      <c r="BG25" s="86">
        <f t="shared" si="10"/>
        <v>0</v>
      </c>
      <c r="BH25" s="47"/>
      <c r="BI25" s="47"/>
      <c r="BJ25" s="97">
        <f t="shared" si="18"/>
        <v>9</v>
      </c>
      <c r="BK25" s="86">
        <f t="shared" si="11"/>
        <v>0</v>
      </c>
      <c r="BL25" s="47"/>
      <c r="BM25" s="47"/>
      <c r="BN25" s="94">
        <f t="shared" si="19"/>
        <v>0</v>
      </c>
      <c r="BO25" s="104" t="s">
        <v>179</v>
      </c>
    </row>
    <row r="26" spans="1:67" x14ac:dyDescent="0.2">
      <c r="A26" s="18">
        <v>40899</v>
      </c>
      <c r="B26">
        <f t="shared" si="0"/>
        <v>0</v>
      </c>
      <c r="C26">
        <f t="shared" si="12"/>
        <v>370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0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325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3"/>
        <v>0</v>
      </c>
      <c r="AJ26" s="35"/>
      <c r="AK26" s="18">
        <v>40899</v>
      </c>
      <c r="AL26" s="86">
        <f t="shared" si="6"/>
        <v>0</v>
      </c>
      <c r="AM26" s="47"/>
      <c r="AN26" s="47"/>
      <c r="AO26" s="47"/>
      <c r="AP26" s="47"/>
      <c r="AQ26" s="97">
        <f t="shared" si="14"/>
        <v>17</v>
      </c>
      <c r="AR26" s="18">
        <v>40899</v>
      </c>
      <c r="AS26" s="86">
        <f t="shared" si="7"/>
        <v>0</v>
      </c>
      <c r="AT26" s="47"/>
      <c r="AU26" s="47"/>
      <c r="AV26" s="97">
        <f t="shared" si="16"/>
        <v>3</v>
      </c>
      <c r="AW26" s="86">
        <f t="shared" si="8"/>
        <v>0</v>
      </c>
      <c r="AX26" s="47"/>
      <c r="AY26" s="47"/>
      <c r="AZ26" s="97">
        <f t="shared" si="17"/>
        <v>0</v>
      </c>
      <c r="BA26" s="86">
        <f t="shared" si="9"/>
        <v>0</v>
      </c>
      <c r="BB26" s="47"/>
      <c r="BC26" s="47"/>
      <c r="BD26" s="47"/>
      <c r="BE26" s="47"/>
      <c r="BF26" s="97">
        <f t="shared" si="15"/>
        <v>16</v>
      </c>
      <c r="BG26" s="86">
        <f t="shared" si="10"/>
        <v>0</v>
      </c>
      <c r="BH26" s="47"/>
      <c r="BI26" s="47"/>
      <c r="BJ26" s="97">
        <f t="shared" si="18"/>
        <v>9</v>
      </c>
      <c r="BK26" s="86">
        <f t="shared" si="11"/>
        <v>0</v>
      </c>
      <c r="BL26" s="47"/>
      <c r="BM26" s="47"/>
      <c r="BN26" s="94">
        <f t="shared" si="19"/>
        <v>0</v>
      </c>
      <c r="BO26" s="104"/>
    </row>
    <row r="27" spans="1:67" x14ac:dyDescent="0.2">
      <c r="A27" s="18">
        <v>40900</v>
      </c>
      <c r="B27">
        <f t="shared" si="0"/>
        <v>6</v>
      </c>
      <c r="C27">
        <f t="shared" si="12"/>
        <v>376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0</v>
      </c>
      <c r="Q27" s="94">
        <f>SUM(R27:Y27)</f>
        <v>4</v>
      </c>
      <c r="R27" s="47">
        <v>4</v>
      </c>
      <c r="S27" s="47"/>
      <c r="T27" s="47"/>
      <c r="U27" s="47"/>
      <c r="V27" s="47"/>
      <c r="W27" s="47"/>
      <c r="X27" s="47"/>
      <c r="Y27" s="47"/>
      <c r="Z27" s="97">
        <f t="shared" si="4"/>
        <v>329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3"/>
        <v>0</v>
      </c>
      <c r="AJ27" s="35"/>
      <c r="AK27" s="18">
        <v>40900</v>
      </c>
      <c r="AL27" s="86">
        <f t="shared" si="6"/>
        <v>0</v>
      </c>
      <c r="AM27" s="47"/>
      <c r="AN27" s="47"/>
      <c r="AO27" s="47"/>
      <c r="AP27" s="47"/>
      <c r="AQ27" s="97">
        <f t="shared" si="14"/>
        <v>17</v>
      </c>
      <c r="AR27" s="18">
        <v>40900</v>
      </c>
      <c r="AS27" s="86">
        <f t="shared" si="7"/>
        <v>0</v>
      </c>
      <c r="AT27" s="47"/>
      <c r="AU27" s="47"/>
      <c r="AV27" s="97">
        <f t="shared" si="16"/>
        <v>3</v>
      </c>
      <c r="AW27" s="86">
        <f t="shared" si="8"/>
        <v>0</v>
      </c>
      <c r="AX27" s="47"/>
      <c r="AY27" s="47"/>
      <c r="AZ27" s="97">
        <f t="shared" si="17"/>
        <v>0</v>
      </c>
      <c r="BA27" s="142">
        <f t="shared" si="9"/>
        <v>2</v>
      </c>
      <c r="BB27" s="47"/>
      <c r="BC27" s="47">
        <v>1</v>
      </c>
      <c r="BD27" s="47"/>
      <c r="BE27" s="47">
        <v>1</v>
      </c>
      <c r="BF27" s="97">
        <f t="shared" si="15"/>
        <v>18</v>
      </c>
      <c r="BG27" s="86">
        <f t="shared" si="10"/>
        <v>0</v>
      </c>
      <c r="BH27" s="47"/>
      <c r="BI27" s="47"/>
      <c r="BJ27" s="97">
        <f t="shared" si="18"/>
        <v>9</v>
      </c>
      <c r="BK27" s="86">
        <f t="shared" si="11"/>
        <v>0</v>
      </c>
      <c r="BL27" s="47"/>
      <c r="BM27" s="47"/>
      <c r="BN27" s="94">
        <f t="shared" si="19"/>
        <v>0</v>
      </c>
      <c r="BO27" s="104" t="s">
        <v>180</v>
      </c>
    </row>
    <row r="28" spans="1:67" x14ac:dyDescent="0.2">
      <c r="A28" s="18">
        <v>40901</v>
      </c>
      <c r="B28">
        <f t="shared" si="0"/>
        <v>0</v>
      </c>
      <c r="C28">
        <f t="shared" si="12"/>
        <v>376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0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329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3"/>
        <v>0</v>
      </c>
      <c r="AJ28" s="35"/>
      <c r="AK28" s="18">
        <v>40901</v>
      </c>
      <c r="AL28" s="86">
        <f t="shared" si="6"/>
        <v>0</v>
      </c>
      <c r="AM28" s="47"/>
      <c r="AN28" s="47"/>
      <c r="AO28" s="47"/>
      <c r="AP28" s="47"/>
      <c r="AQ28" s="97">
        <f t="shared" si="14"/>
        <v>17</v>
      </c>
      <c r="AR28" s="18">
        <v>40901</v>
      </c>
      <c r="AS28" s="86">
        <f t="shared" si="7"/>
        <v>0</v>
      </c>
      <c r="AT28" s="47"/>
      <c r="AU28" s="47"/>
      <c r="AV28" s="97">
        <f t="shared" si="16"/>
        <v>3</v>
      </c>
      <c r="AW28" s="86">
        <f t="shared" si="8"/>
        <v>0</v>
      </c>
      <c r="AX28" s="47"/>
      <c r="AY28" s="47"/>
      <c r="AZ28" s="97">
        <f t="shared" si="17"/>
        <v>0</v>
      </c>
      <c r="BA28" s="86">
        <f t="shared" si="9"/>
        <v>0</v>
      </c>
      <c r="BB28" s="47"/>
      <c r="BC28" s="47"/>
      <c r="BD28" s="47"/>
      <c r="BE28" s="47"/>
      <c r="BF28" s="97">
        <f t="shared" si="15"/>
        <v>18</v>
      </c>
      <c r="BG28" s="86">
        <f t="shared" si="10"/>
        <v>0</v>
      </c>
      <c r="BH28" s="47"/>
      <c r="BI28" s="47"/>
      <c r="BJ28" s="97">
        <f t="shared" si="18"/>
        <v>9</v>
      </c>
      <c r="BK28" s="86">
        <f t="shared" si="11"/>
        <v>0</v>
      </c>
      <c r="BL28" s="47"/>
      <c r="BM28" s="47"/>
      <c r="BN28" s="94">
        <f t="shared" si="19"/>
        <v>0</v>
      </c>
      <c r="BO28" s="104"/>
    </row>
    <row r="29" spans="1:67" x14ac:dyDescent="0.2">
      <c r="A29" s="18">
        <v>40902</v>
      </c>
      <c r="B29">
        <f t="shared" si="0"/>
        <v>0</v>
      </c>
      <c r="C29">
        <f t="shared" si="12"/>
        <v>376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0</v>
      </c>
      <c r="Q29" s="94">
        <f t="shared" si="3"/>
        <v>0</v>
      </c>
      <c r="R29" s="47"/>
      <c r="S29" s="47"/>
      <c r="T29" s="47"/>
      <c r="U29" s="47"/>
      <c r="V29" s="47"/>
      <c r="W29" s="47"/>
      <c r="X29" s="47"/>
      <c r="Y29" s="47"/>
      <c r="Z29" s="97">
        <f t="shared" si="4"/>
        <v>329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3"/>
        <v>0</v>
      </c>
      <c r="AJ29" s="35"/>
      <c r="AK29" s="18">
        <v>40902</v>
      </c>
      <c r="AL29" s="86">
        <f t="shared" si="6"/>
        <v>0</v>
      </c>
      <c r="AM29" s="47"/>
      <c r="AN29" s="47"/>
      <c r="AO29" s="47"/>
      <c r="AP29" s="47"/>
      <c r="AQ29" s="97">
        <f t="shared" si="14"/>
        <v>17</v>
      </c>
      <c r="AR29" s="18">
        <v>40902</v>
      </c>
      <c r="AS29" s="86">
        <f t="shared" si="7"/>
        <v>0</v>
      </c>
      <c r="AT29" s="47"/>
      <c r="AU29" s="47"/>
      <c r="AV29" s="97">
        <f t="shared" si="16"/>
        <v>3</v>
      </c>
      <c r="AW29" s="86">
        <f t="shared" si="8"/>
        <v>0</v>
      </c>
      <c r="AX29" s="47"/>
      <c r="AY29" s="47"/>
      <c r="AZ29" s="97">
        <f t="shared" si="17"/>
        <v>0</v>
      </c>
      <c r="BA29" s="86">
        <f t="shared" si="9"/>
        <v>0</v>
      </c>
      <c r="BB29" s="47"/>
      <c r="BC29" s="47"/>
      <c r="BD29" s="47"/>
      <c r="BE29" s="47" t="s">
        <v>59</v>
      </c>
      <c r="BF29" s="97">
        <f t="shared" si="15"/>
        <v>18</v>
      </c>
      <c r="BG29" s="86">
        <f t="shared" si="10"/>
        <v>0</v>
      </c>
      <c r="BH29" s="47"/>
      <c r="BI29" s="47"/>
      <c r="BJ29" s="97">
        <f t="shared" si="18"/>
        <v>9</v>
      </c>
      <c r="BK29" s="86">
        <f t="shared" si="11"/>
        <v>0</v>
      </c>
      <c r="BL29" s="47"/>
      <c r="BM29" s="47"/>
      <c r="BN29" s="94">
        <f t="shared" si="19"/>
        <v>0</v>
      </c>
      <c r="BO29" s="104"/>
    </row>
    <row r="30" spans="1:67" x14ac:dyDescent="0.2">
      <c r="A30" s="18">
        <v>40903</v>
      </c>
      <c r="B30">
        <f t="shared" si="0"/>
        <v>40</v>
      </c>
      <c r="C30">
        <f t="shared" si="12"/>
        <v>416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0</v>
      </c>
      <c r="Q30" s="94">
        <f t="shared" si="3"/>
        <v>39</v>
      </c>
      <c r="R30" s="47">
        <v>27</v>
      </c>
      <c r="S30" s="47"/>
      <c r="T30" s="47">
        <v>4</v>
      </c>
      <c r="U30" s="47">
        <v>1</v>
      </c>
      <c r="V30" s="47"/>
      <c r="W30" s="47">
        <v>7</v>
      </c>
      <c r="X30" s="47"/>
      <c r="Y30" s="47"/>
      <c r="Z30" s="97">
        <f t="shared" si="4"/>
        <v>368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3"/>
        <v>0</v>
      </c>
      <c r="AJ30" s="35"/>
      <c r="AK30" s="18">
        <v>40903</v>
      </c>
      <c r="AL30" s="86">
        <f t="shared" si="6"/>
        <v>0</v>
      </c>
      <c r="AM30" s="47"/>
      <c r="AN30" s="47"/>
      <c r="AO30" s="47"/>
      <c r="AP30" s="47"/>
      <c r="AQ30" s="97">
        <f t="shared" si="14"/>
        <v>17</v>
      </c>
      <c r="AR30" s="18">
        <v>40903</v>
      </c>
      <c r="AS30" s="86">
        <f t="shared" si="7"/>
        <v>0</v>
      </c>
      <c r="AT30" s="47"/>
      <c r="AU30" s="47"/>
      <c r="AV30" s="97">
        <f t="shared" si="16"/>
        <v>3</v>
      </c>
      <c r="AW30" s="86">
        <f t="shared" si="8"/>
        <v>0</v>
      </c>
      <c r="AX30" s="47"/>
      <c r="AY30" s="47"/>
      <c r="AZ30" s="97">
        <f t="shared" si="17"/>
        <v>0</v>
      </c>
      <c r="BA30" s="86">
        <f t="shared" si="9"/>
        <v>1</v>
      </c>
      <c r="BB30" s="47"/>
      <c r="BC30" s="47">
        <v>1</v>
      </c>
      <c r="BD30" s="47"/>
      <c r="BE30" s="47"/>
      <c r="BF30" s="97">
        <f t="shared" si="15"/>
        <v>19</v>
      </c>
      <c r="BG30" s="86">
        <f t="shared" si="10"/>
        <v>0</v>
      </c>
      <c r="BH30" s="47"/>
      <c r="BI30" s="47"/>
      <c r="BJ30" s="97">
        <f t="shared" si="18"/>
        <v>9</v>
      </c>
      <c r="BK30" s="86">
        <f t="shared" si="11"/>
        <v>0</v>
      </c>
      <c r="BL30" s="47"/>
      <c r="BM30" s="47"/>
      <c r="BN30" s="94">
        <f t="shared" si="19"/>
        <v>0</v>
      </c>
      <c r="BO30" s="104" t="s">
        <v>181</v>
      </c>
    </row>
    <row r="31" spans="1:67" x14ac:dyDescent="0.2">
      <c r="A31" s="18">
        <v>40904</v>
      </c>
      <c r="B31">
        <f t="shared" si="0"/>
        <v>0</v>
      </c>
      <c r="C31">
        <f t="shared" si="12"/>
        <v>416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0</v>
      </c>
      <c r="Q31" s="94">
        <f t="shared" si="3"/>
        <v>0</v>
      </c>
      <c r="R31" s="47"/>
      <c r="S31" s="47"/>
      <c r="T31" s="47"/>
      <c r="U31" s="47"/>
      <c r="V31" s="47"/>
      <c r="W31" s="47"/>
      <c r="X31" s="47"/>
      <c r="Y31" s="47"/>
      <c r="Z31" s="97">
        <f t="shared" si="4"/>
        <v>368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3"/>
        <v>0</v>
      </c>
      <c r="AJ31" s="35"/>
      <c r="AK31" s="18">
        <v>40904</v>
      </c>
      <c r="AL31" s="86">
        <f t="shared" si="6"/>
        <v>0</v>
      </c>
      <c r="AM31" s="47"/>
      <c r="AN31" s="47"/>
      <c r="AO31" s="47"/>
      <c r="AP31" s="47"/>
      <c r="AQ31" s="97">
        <f t="shared" si="14"/>
        <v>17</v>
      </c>
      <c r="AR31" s="18">
        <v>40904</v>
      </c>
      <c r="AS31" s="86">
        <f t="shared" si="7"/>
        <v>0</v>
      </c>
      <c r="AT31" s="47"/>
      <c r="AU31" s="47"/>
      <c r="AV31" s="97">
        <f t="shared" si="16"/>
        <v>3</v>
      </c>
      <c r="AW31" s="86">
        <f t="shared" si="8"/>
        <v>0</v>
      </c>
      <c r="AX31" s="47"/>
      <c r="AY31" s="47"/>
      <c r="AZ31" s="97">
        <f t="shared" si="17"/>
        <v>0</v>
      </c>
      <c r="BA31" s="86">
        <f t="shared" si="9"/>
        <v>0</v>
      </c>
      <c r="BB31" s="47"/>
      <c r="BC31" s="47"/>
      <c r="BD31" s="47"/>
      <c r="BE31" s="47"/>
      <c r="BF31" s="97">
        <f t="shared" si="15"/>
        <v>19</v>
      </c>
      <c r="BG31" s="86">
        <f t="shared" si="10"/>
        <v>0</v>
      </c>
      <c r="BH31" s="47"/>
      <c r="BI31" s="47"/>
      <c r="BJ31" s="97">
        <f t="shared" si="18"/>
        <v>9</v>
      </c>
      <c r="BK31" s="86">
        <f t="shared" si="11"/>
        <v>0</v>
      </c>
      <c r="BL31" s="47"/>
      <c r="BM31" s="47"/>
      <c r="BN31" s="94">
        <f t="shared" si="19"/>
        <v>0</v>
      </c>
      <c r="BO31" s="104" t="s">
        <v>183</v>
      </c>
    </row>
    <row r="32" spans="1:67" x14ac:dyDescent="0.2">
      <c r="A32" s="18">
        <v>40905</v>
      </c>
      <c r="B32">
        <f t="shared" si="0"/>
        <v>74</v>
      </c>
      <c r="C32">
        <f t="shared" si="12"/>
        <v>490</v>
      </c>
      <c r="D32" s="86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0</v>
      </c>
      <c r="Q32" s="94">
        <f t="shared" si="3"/>
        <v>73</v>
      </c>
      <c r="R32" s="47">
        <v>44</v>
      </c>
      <c r="S32" s="47"/>
      <c r="T32" s="47">
        <v>8</v>
      </c>
      <c r="U32" s="47">
        <v>2</v>
      </c>
      <c r="V32" s="47"/>
      <c r="W32" s="47">
        <v>19</v>
      </c>
      <c r="X32" s="47"/>
      <c r="Y32" s="47"/>
      <c r="Z32" s="97">
        <f t="shared" si="4"/>
        <v>441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3"/>
        <v>0</v>
      </c>
      <c r="AJ32" s="35"/>
      <c r="AK32" s="18">
        <v>40905</v>
      </c>
      <c r="AL32" s="86">
        <f t="shared" si="6"/>
        <v>0</v>
      </c>
      <c r="AM32" s="47"/>
      <c r="AN32" s="47"/>
      <c r="AO32" s="47"/>
      <c r="AP32" s="47"/>
      <c r="AQ32" s="97">
        <f t="shared" si="14"/>
        <v>17</v>
      </c>
      <c r="AR32" s="18">
        <v>40905</v>
      </c>
      <c r="AS32" s="86">
        <f t="shared" si="7"/>
        <v>0</v>
      </c>
      <c r="AT32" s="47"/>
      <c r="AU32" s="47"/>
      <c r="AV32" s="97">
        <f t="shared" si="16"/>
        <v>3</v>
      </c>
      <c r="AW32" s="86">
        <f t="shared" si="8"/>
        <v>0</v>
      </c>
      <c r="AX32" s="47"/>
      <c r="AY32" s="47"/>
      <c r="AZ32" s="97">
        <f t="shared" si="17"/>
        <v>0</v>
      </c>
      <c r="BA32" s="86">
        <f t="shared" si="9"/>
        <v>1</v>
      </c>
      <c r="BB32" s="47"/>
      <c r="BC32" s="47">
        <v>1</v>
      </c>
      <c r="BD32" s="47"/>
      <c r="BE32" s="47"/>
      <c r="BF32" s="97">
        <f t="shared" si="15"/>
        <v>20</v>
      </c>
      <c r="BG32" s="86">
        <f t="shared" si="10"/>
        <v>0</v>
      </c>
      <c r="BH32" s="47"/>
      <c r="BI32" s="47"/>
      <c r="BJ32" s="97">
        <f t="shared" si="18"/>
        <v>9</v>
      </c>
      <c r="BK32" s="86">
        <f t="shared" si="11"/>
        <v>0</v>
      </c>
      <c r="BL32" s="47"/>
      <c r="BM32" s="47"/>
      <c r="BN32" s="94">
        <f t="shared" si="19"/>
        <v>0</v>
      </c>
      <c r="BO32" s="104" t="s">
        <v>182</v>
      </c>
    </row>
    <row r="33" spans="1:67" x14ac:dyDescent="0.2">
      <c r="A33" s="18">
        <v>40906</v>
      </c>
      <c r="B33">
        <f t="shared" si="0"/>
        <v>25</v>
      </c>
      <c r="C33">
        <f t="shared" si="12"/>
        <v>515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0</v>
      </c>
      <c r="Q33" s="94">
        <f t="shared" si="3"/>
        <v>25</v>
      </c>
      <c r="R33" s="47">
        <v>17</v>
      </c>
      <c r="S33" s="47"/>
      <c r="T33" s="47">
        <v>3</v>
      </c>
      <c r="U33" s="47">
        <v>1</v>
      </c>
      <c r="V33" s="47"/>
      <c r="W33" s="47">
        <v>4</v>
      </c>
      <c r="X33" s="47"/>
      <c r="Y33" s="47"/>
      <c r="Z33" s="97">
        <f t="shared" si="4"/>
        <v>466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3"/>
        <v>0</v>
      </c>
      <c r="AJ33" s="35"/>
      <c r="AK33" s="18">
        <v>40906</v>
      </c>
      <c r="AL33" s="86">
        <f t="shared" si="6"/>
        <v>0</v>
      </c>
      <c r="AM33" s="47"/>
      <c r="AN33" s="47"/>
      <c r="AO33" s="47"/>
      <c r="AP33" s="47"/>
      <c r="AQ33" s="97">
        <f t="shared" si="14"/>
        <v>17</v>
      </c>
      <c r="AR33" s="18">
        <v>40906</v>
      </c>
      <c r="AS33" s="86">
        <f t="shared" si="7"/>
        <v>0</v>
      </c>
      <c r="AT33" s="47"/>
      <c r="AU33" s="47"/>
      <c r="AV33" s="97">
        <f t="shared" si="16"/>
        <v>3</v>
      </c>
      <c r="AW33" s="86">
        <f t="shared" si="8"/>
        <v>0</v>
      </c>
      <c r="AX33" s="47"/>
      <c r="AY33" s="47"/>
      <c r="AZ33" s="97">
        <f t="shared" si="17"/>
        <v>0</v>
      </c>
      <c r="BA33" s="86">
        <f t="shared" si="9"/>
        <v>0</v>
      </c>
      <c r="BB33" s="47"/>
      <c r="BC33" s="47"/>
      <c r="BD33" s="47"/>
      <c r="BE33" s="47"/>
      <c r="BF33" s="97">
        <f t="shared" si="15"/>
        <v>20</v>
      </c>
      <c r="BG33" s="86">
        <f t="shared" si="10"/>
        <v>0</v>
      </c>
      <c r="BH33" s="47"/>
      <c r="BI33" s="47"/>
      <c r="BJ33" s="97">
        <f t="shared" si="18"/>
        <v>9</v>
      </c>
      <c r="BK33" s="86">
        <f t="shared" si="11"/>
        <v>0</v>
      </c>
      <c r="BL33" s="47"/>
      <c r="BM33" s="47"/>
      <c r="BN33" s="94">
        <f t="shared" si="19"/>
        <v>0</v>
      </c>
      <c r="BO33" s="104" t="s">
        <v>182</v>
      </c>
    </row>
    <row r="34" spans="1:67" x14ac:dyDescent="0.2">
      <c r="A34" s="18">
        <v>40907</v>
      </c>
      <c r="B34">
        <f t="shared" si="0"/>
        <v>33</v>
      </c>
      <c r="C34">
        <f t="shared" si="12"/>
        <v>548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0</v>
      </c>
      <c r="Q34" s="95">
        <f t="shared" si="3"/>
        <v>31</v>
      </c>
      <c r="R34" s="47">
        <v>22</v>
      </c>
      <c r="S34" s="47"/>
      <c r="T34" s="47">
        <v>2</v>
      </c>
      <c r="U34" s="47"/>
      <c r="V34" s="47"/>
      <c r="W34" s="47">
        <v>7</v>
      </c>
      <c r="X34" s="47"/>
      <c r="Y34" s="47"/>
      <c r="Z34" s="98">
        <f t="shared" si="4"/>
        <v>497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3"/>
        <v>0</v>
      </c>
      <c r="AJ34" s="36"/>
      <c r="AK34" s="18">
        <v>40907</v>
      </c>
      <c r="AL34" s="86">
        <f t="shared" si="6"/>
        <v>2</v>
      </c>
      <c r="AM34" s="47">
        <v>1</v>
      </c>
      <c r="AN34" s="47">
        <v>1</v>
      </c>
      <c r="AO34" s="47"/>
      <c r="AP34" s="47"/>
      <c r="AQ34" s="97">
        <f t="shared" si="14"/>
        <v>19</v>
      </c>
      <c r="AR34" s="18">
        <v>40907</v>
      </c>
      <c r="AS34" s="86">
        <f t="shared" si="7"/>
        <v>0</v>
      </c>
      <c r="AT34" s="47"/>
      <c r="AU34" s="47"/>
      <c r="AV34" s="97">
        <f t="shared" si="16"/>
        <v>3</v>
      </c>
      <c r="AW34" s="86">
        <f t="shared" si="8"/>
        <v>0</v>
      </c>
      <c r="AX34" s="47"/>
      <c r="AY34" s="47"/>
      <c r="AZ34" s="97">
        <f t="shared" si="17"/>
        <v>0</v>
      </c>
      <c r="BA34" s="86">
        <f t="shared" si="9"/>
        <v>0</v>
      </c>
      <c r="BB34" s="47"/>
      <c r="BC34" s="47"/>
      <c r="BD34" s="47"/>
      <c r="BE34" s="47"/>
      <c r="BF34" s="97">
        <f t="shared" si="15"/>
        <v>20</v>
      </c>
      <c r="BG34" s="86">
        <f t="shared" si="10"/>
        <v>0</v>
      </c>
      <c r="BH34" s="47"/>
      <c r="BI34" s="47"/>
      <c r="BJ34" s="97">
        <f t="shared" si="18"/>
        <v>9</v>
      </c>
      <c r="BK34" s="86">
        <f t="shared" si="11"/>
        <v>0</v>
      </c>
      <c r="BL34" s="47"/>
      <c r="BM34" s="47"/>
      <c r="BN34" s="86">
        <f t="shared" si="19"/>
        <v>0</v>
      </c>
      <c r="BO34" s="104" t="s">
        <v>184</v>
      </c>
    </row>
    <row r="35" spans="1:67" x14ac:dyDescent="0.2">
      <c r="A35" s="18">
        <v>40908</v>
      </c>
      <c r="B35">
        <f t="shared" si="0"/>
        <v>0</v>
      </c>
      <c r="C35">
        <f t="shared" si="12"/>
        <v>548</v>
      </c>
      <c r="D35" s="87">
        <f>SUM(E35:O35)</f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0">
        <f>SUM(P34+D35)</f>
        <v>0</v>
      </c>
      <c r="Q35" s="95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8">
        <f t="shared" si="4"/>
        <v>497</v>
      </c>
      <c r="AA35" s="86">
        <f t="shared" si="5"/>
        <v>0</v>
      </c>
      <c r="AB35" s="47"/>
      <c r="AC35" s="47"/>
      <c r="AD35" s="47"/>
      <c r="AE35" s="47"/>
      <c r="AF35" s="47"/>
      <c r="AG35" s="47"/>
      <c r="AH35" s="47"/>
      <c r="AI35" s="97">
        <f t="shared" si="13"/>
        <v>0</v>
      </c>
      <c r="AJ35" s="33"/>
      <c r="AK35" s="18">
        <v>40908</v>
      </c>
      <c r="AL35" s="86">
        <f t="shared" si="6"/>
        <v>0</v>
      </c>
      <c r="AM35" s="47"/>
      <c r="AN35" s="47"/>
      <c r="AO35" s="47"/>
      <c r="AP35" s="47"/>
      <c r="AQ35" s="97">
        <f t="shared" si="14"/>
        <v>19</v>
      </c>
      <c r="AR35" s="18">
        <v>40908</v>
      </c>
      <c r="AS35" s="86">
        <f t="shared" si="7"/>
        <v>0</v>
      </c>
      <c r="AT35" s="47"/>
      <c r="AU35" s="47"/>
      <c r="AV35" s="97">
        <f t="shared" si="16"/>
        <v>3</v>
      </c>
      <c r="AW35" s="86">
        <f t="shared" si="8"/>
        <v>0</v>
      </c>
      <c r="AX35" s="47"/>
      <c r="AY35" s="47"/>
      <c r="AZ35" s="97">
        <f t="shared" si="17"/>
        <v>0</v>
      </c>
      <c r="BA35" s="86">
        <f t="shared" si="9"/>
        <v>0</v>
      </c>
      <c r="BB35" s="47"/>
      <c r="BC35" s="47"/>
      <c r="BD35" s="47"/>
      <c r="BE35" s="47"/>
      <c r="BF35" s="97">
        <f t="shared" si="15"/>
        <v>20</v>
      </c>
      <c r="BG35" s="86">
        <f t="shared" si="10"/>
        <v>0</v>
      </c>
      <c r="BH35" s="47"/>
      <c r="BI35" s="47"/>
      <c r="BJ35" s="97">
        <f t="shared" si="18"/>
        <v>9</v>
      </c>
      <c r="BK35" s="86">
        <f t="shared" si="11"/>
        <v>0</v>
      </c>
      <c r="BL35" s="47"/>
      <c r="BM35" s="47"/>
      <c r="BN35" s="94">
        <f t="shared" si="19"/>
        <v>0</v>
      </c>
      <c r="BO35" s="111"/>
    </row>
    <row r="36" spans="1:67" s="30" customFormat="1" x14ac:dyDescent="0.2">
      <c r="A36" s="28" t="s">
        <v>51</v>
      </c>
      <c r="B36" s="29"/>
      <c r="C36" s="29"/>
      <c r="D36" s="37">
        <f>SUM(D5:D35)</f>
        <v>0</v>
      </c>
      <c r="E36" s="37">
        <f t="shared" ref="E36:O36" si="20">SUM(E5:E35)</f>
        <v>0</v>
      </c>
      <c r="F36" s="37">
        <f t="shared" si="20"/>
        <v>0</v>
      </c>
      <c r="G36" s="37">
        <f t="shared" si="20"/>
        <v>0</v>
      </c>
      <c r="H36" s="37">
        <f t="shared" si="20"/>
        <v>0</v>
      </c>
      <c r="I36" s="37">
        <f t="shared" si="20"/>
        <v>0</v>
      </c>
      <c r="J36" s="37">
        <f t="shared" si="20"/>
        <v>0</v>
      </c>
      <c r="K36" s="37">
        <f t="shared" si="20"/>
        <v>0</v>
      </c>
      <c r="L36" s="37">
        <f t="shared" si="20"/>
        <v>0</v>
      </c>
      <c r="M36" s="37">
        <f t="shared" si="20"/>
        <v>0</v>
      </c>
      <c r="N36" s="37">
        <f t="shared" si="20"/>
        <v>0</v>
      </c>
      <c r="O36" s="37">
        <f t="shared" si="20"/>
        <v>0</v>
      </c>
      <c r="P36" s="29">
        <f>SUM(P35)</f>
        <v>0</v>
      </c>
      <c r="Q36" s="37">
        <f>SUM(Q5:Q34)</f>
        <v>497</v>
      </c>
      <c r="R36" s="37">
        <f t="shared" ref="R36:Y36" si="21">SUM(R5:R35)</f>
        <v>298</v>
      </c>
      <c r="S36" s="37">
        <f>SUM(S5:S35)</f>
        <v>0</v>
      </c>
      <c r="T36" s="37">
        <f t="shared" si="21"/>
        <v>43</v>
      </c>
      <c r="U36" s="37">
        <f t="shared" si="21"/>
        <v>11</v>
      </c>
      <c r="V36" s="37">
        <f>SUM(V5:V35)</f>
        <v>0</v>
      </c>
      <c r="W36" s="37">
        <f t="shared" si="21"/>
        <v>145</v>
      </c>
      <c r="X36" s="37">
        <f t="shared" si="21"/>
        <v>0</v>
      </c>
      <c r="Y36" s="37">
        <f t="shared" si="21"/>
        <v>0</v>
      </c>
      <c r="Z36" s="37">
        <f>SUM(Z35)</f>
        <v>497</v>
      </c>
      <c r="AA36" s="37">
        <f>SUM(AA5:AA34)</f>
        <v>0</v>
      </c>
      <c r="AB36" s="37">
        <f t="shared" ref="AB36:AH36" si="22">SUM(AB5:AB35)</f>
        <v>0</v>
      </c>
      <c r="AC36" s="37">
        <f t="shared" si="22"/>
        <v>0</v>
      </c>
      <c r="AD36" s="37">
        <f t="shared" si="22"/>
        <v>0</v>
      </c>
      <c r="AE36" s="37">
        <f t="shared" si="22"/>
        <v>0</v>
      </c>
      <c r="AF36" s="135">
        <f t="shared" si="22"/>
        <v>0</v>
      </c>
      <c r="AG36" s="137">
        <f t="shared" si="22"/>
        <v>0</v>
      </c>
      <c r="AH36" s="37">
        <f t="shared" si="22"/>
        <v>0</v>
      </c>
      <c r="AI36" s="37">
        <f>SUM(AI35)</f>
        <v>0</v>
      </c>
      <c r="AJ36" s="37"/>
      <c r="AK36" s="29"/>
      <c r="AL36" s="37">
        <f>SUM(AL5:AL35)</f>
        <v>19</v>
      </c>
      <c r="AM36" s="37">
        <f>SUM(AM5:AM35)</f>
        <v>1</v>
      </c>
      <c r="AN36" s="37">
        <f>SUM(AN5:AN35)</f>
        <v>18</v>
      </c>
      <c r="AO36" s="37">
        <f>SUM(AO5:AO35)</f>
        <v>0</v>
      </c>
      <c r="AP36" s="37">
        <f>SUM(AP5:AP35)</f>
        <v>0</v>
      </c>
      <c r="AQ36" s="37">
        <f>SUM(AQ35)</f>
        <v>19</v>
      </c>
      <c r="AR36" s="29"/>
      <c r="AS36" s="37">
        <f>SUM(AS5:AS34)</f>
        <v>3</v>
      </c>
      <c r="AT36" s="37">
        <f>SUM(AT5:AT35)</f>
        <v>3</v>
      </c>
      <c r="AU36" s="37">
        <f>SUM(AU5:AU35)</f>
        <v>0</v>
      </c>
      <c r="AV36" s="37">
        <f>SUM(AV35)</f>
        <v>3</v>
      </c>
      <c r="AW36" s="37">
        <f>SUM(AW5:AW34)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SUM(BA5:BA34)</f>
        <v>20</v>
      </c>
      <c r="BB36" s="37">
        <f>SUM(BB5:BB35)</f>
        <v>0</v>
      </c>
      <c r="BC36" s="37">
        <f>SUM(BC5:BC35)</f>
        <v>19</v>
      </c>
      <c r="BD36" s="37">
        <f>SUM(BD5:BD35)</f>
        <v>0</v>
      </c>
      <c r="BE36" s="37">
        <f>SUM(BE5:BE35)</f>
        <v>1</v>
      </c>
      <c r="BF36" s="37">
        <f>SUM(BF35)</f>
        <v>20</v>
      </c>
      <c r="BG36" s="37">
        <f>SUM(BG5:BG34)</f>
        <v>9</v>
      </c>
      <c r="BH36" s="37">
        <f>SUM(BH5:BH35)</f>
        <v>9</v>
      </c>
      <c r="BI36" s="37">
        <f>SUM(BI5:BI35)</f>
        <v>0</v>
      </c>
      <c r="BJ36" s="37">
        <f>SUM(BJ35)</f>
        <v>9</v>
      </c>
      <c r="BK36" s="37">
        <f>SUM(BK5:BK34)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F37" s="134" t="s">
        <v>111</v>
      </c>
      <c r="AG37" s="138">
        <f>SUM(AF5:AG35)+(Nov!AG36)</f>
        <v>45</v>
      </c>
      <c r="AK37"/>
      <c r="AR37"/>
    </row>
    <row r="38" spans="1:67" x14ac:dyDescent="0.2">
      <c r="A38" s="18"/>
      <c r="AF38" s="134" t="s">
        <v>116</v>
      </c>
      <c r="AG38" s="138">
        <f>SUM(AF5:AF35)+(Nov!AG37)</f>
        <v>7</v>
      </c>
      <c r="AK38"/>
      <c r="AR38"/>
    </row>
    <row r="39" spans="1:67" x14ac:dyDescent="0.2">
      <c r="A39" s="18"/>
      <c r="AF39" s="140" t="s">
        <v>110</v>
      </c>
      <c r="AG39" s="139">
        <f>SUM(AG38/AG37*100)</f>
        <v>15.555555555555555</v>
      </c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48"/>
  <sheetViews>
    <sheetView topLeftCell="AL1" zoomScale="75" workbookViewId="0">
      <selection activeCell="E35" sqref="E35"/>
    </sheetView>
  </sheetViews>
  <sheetFormatPr defaultRowHeight="12.75" x14ac:dyDescent="0.2"/>
  <cols>
    <col min="1" max="1" width="8.5703125" customWidth="1"/>
    <col min="2" max="2" width="6" customWidth="1"/>
    <col min="3" max="3" width="5.7109375" customWidth="1"/>
    <col min="4" max="4" width="7.140625" customWidth="1"/>
    <col min="5" max="5" width="6.140625" customWidth="1"/>
    <col min="6" max="6" width="6.28515625" customWidth="1"/>
    <col min="7" max="7" width="6" customWidth="1"/>
    <col min="8" max="8" width="6.42578125" customWidth="1"/>
    <col min="9" max="14" width="6" customWidth="1"/>
    <col min="15" max="15" width="5.85546875" customWidth="1"/>
    <col min="16" max="16" width="6.5703125" customWidth="1"/>
    <col min="17" max="17" width="6" customWidth="1"/>
    <col min="18" max="18" width="6.5703125" customWidth="1"/>
    <col min="19" max="19" width="6.140625" customWidth="1"/>
    <col min="20" max="21" width="6" customWidth="1"/>
    <col min="22" max="22" width="7.7109375" customWidth="1"/>
    <col min="23" max="23" width="6.85546875" customWidth="1"/>
    <col min="24" max="24" width="8" customWidth="1"/>
    <col min="25" max="25" width="5.85546875" customWidth="1"/>
    <col min="26" max="26" width="6.5703125" customWidth="1"/>
    <col min="27" max="27" width="7.5703125" customWidth="1"/>
    <col min="29" max="29" width="7.7109375" customWidth="1"/>
    <col min="31" max="31" width="7.42578125" customWidth="1"/>
    <col min="33" max="33" width="7.5703125" customWidth="1"/>
    <col min="34" max="34" width="7.42578125" customWidth="1"/>
    <col min="35" max="35" width="8.42578125" customWidth="1"/>
    <col min="36" max="36" width="2.7109375" customWidth="1"/>
    <col min="37" max="37" width="9.140625" style="3"/>
    <col min="38" max="38" width="7" customWidth="1"/>
    <col min="42" max="42" width="7.42578125" customWidth="1"/>
    <col min="43" max="43" width="7" customWidth="1"/>
    <col min="44" max="44" width="9.140625" style="3"/>
    <col min="45" max="45" width="6.7109375" customWidth="1"/>
    <col min="46" max="46" width="6.140625" customWidth="1"/>
    <col min="47" max="47" width="6.28515625" customWidth="1"/>
    <col min="48" max="48" width="7.28515625" customWidth="1"/>
    <col min="49" max="49" width="6.85546875" customWidth="1"/>
    <col min="50" max="50" width="6.28515625" customWidth="1"/>
    <col min="51" max="51" width="6" customWidth="1"/>
    <col min="52" max="52" width="7" customWidth="1"/>
    <col min="53" max="53" width="7.140625" customWidth="1"/>
    <col min="54" max="54" width="5.85546875" customWidth="1"/>
    <col min="55" max="55" width="6.28515625" customWidth="1"/>
    <col min="56" max="56" width="6.85546875" customWidth="1"/>
    <col min="57" max="57" width="5.140625" customWidth="1"/>
    <col min="58" max="59" width="6.85546875" customWidth="1"/>
    <col min="60" max="60" width="6.28515625" customWidth="1"/>
    <col min="61" max="61" width="5.28515625" customWidth="1"/>
    <col min="62" max="62" width="5.7109375" customWidth="1"/>
    <col min="63" max="64" width="5.85546875" customWidth="1"/>
    <col min="65" max="65" width="5.5703125" customWidth="1"/>
    <col min="66" max="66" width="5.42578125" customWidth="1"/>
    <col min="67" max="67" width="35.5703125" customWidth="1"/>
  </cols>
  <sheetData>
    <row r="1" spans="1:67" s="3" customFormat="1" ht="11.25" x14ac:dyDescent="0.2"/>
    <row r="2" spans="1:67" s="3" customFormat="1" x14ac:dyDescent="0.2">
      <c r="B2" s="16" t="s">
        <v>0</v>
      </c>
      <c r="C2" s="16"/>
      <c r="D2" s="146" t="s">
        <v>1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 t="s">
        <v>2</v>
      </c>
      <c r="R2" s="146"/>
      <c r="S2" s="146"/>
      <c r="T2" s="146"/>
      <c r="U2" s="146"/>
      <c r="V2" s="146"/>
      <c r="W2" s="146"/>
      <c r="X2" s="146"/>
      <c r="Y2" s="146"/>
      <c r="Z2" s="146"/>
      <c r="AA2" s="154" t="s">
        <v>3</v>
      </c>
      <c r="AB2" s="155"/>
      <c r="AC2" s="155"/>
      <c r="AD2" s="155"/>
      <c r="AE2" s="155"/>
      <c r="AF2" s="155"/>
      <c r="AG2" s="155"/>
      <c r="AH2" s="155"/>
      <c r="AI2" s="157"/>
      <c r="AJ2" s="40"/>
      <c r="AL2" s="146" t="s">
        <v>4</v>
      </c>
      <c r="AM2" s="146"/>
      <c r="AN2" s="146"/>
      <c r="AO2" s="146"/>
      <c r="AP2" s="146"/>
      <c r="AQ2" s="146"/>
      <c r="AS2" s="146" t="s">
        <v>5</v>
      </c>
      <c r="AT2" s="146"/>
      <c r="AU2" s="146"/>
      <c r="AV2" s="146"/>
      <c r="AW2" s="153" t="s">
        <v>6</v>
      </c>
      <c r="AX2" s="153"/>
      <c r="AY2" s="153"/>
      <c r="AZ2" s="153"/>
      <c r="BA2" s="154" t="s">
        <v>7</v>
      </c>
      <c r="BB2" s="155"/>
      <c r="BC2" s="156"/>
      <c r="BD2" s="155"/>
      <c r="BE2" s="155"/>
      <c r="BF2" s="157"/>
      <c r="BG2" s="146" t="s">
        <v>8</v>
      </c>
      <c r="BH2" s="146"/>
      <c r="BI2" s="146"/>
      <c r="BJ2" s="146"/>
      <c r="BK2" s="146" t="s">
        <v>35</v>
      </c>
      <c r="BL2" s="146"/>
      <c r="BM2" s="146"/>
      <c r="BN2" s="146"/>
      <c r="BO2" s="42" t="s">
        <v>36</v>
      </c>
    </row>
    <row r="3" spans="1:67" s="4" customFormat="1" ht="51.75" customHeight="1" x14ac:dyDescent="0.2">
      <c r="A3" s="4" t="s">
        <v>9</v>
      </c>
      <c r="B3" s="14" t="s">
        <v>10</v>
      </c>
      <c r="C3" s="15" t="s">
        <v>11</v>
      </c>
      <c r="D3" s="84" t="s">
        <v>12</v>
      </c>
      <c r="E3" s="1" t="s">
        <v>13</v>
      </c>
      <c r="F3" s="1" t="s">
        <v>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38</v>
      </c>
      <c r="L3" s="1" t="s">
        <v>39</v>
      </c>
      <c r="M3" s="1" t="s">
        <v>40</v>
      </c>
      <c r="N3" s="1" t="s">
        <v>41</v>
      </c>
      <c r="O3" s="1" t="s">
        <v>15</v>
      </c>
      <c r="P3" s="88" t="s">
        <v>11</v>
      </c>
      <c r="Q3" s="101" t="s">
        <v>10</v>
      </c>
      <c r="R3" s="6" t="s">
        <v>16</v>
      </c>
      <c r="S3" s="6" t="s">
        <v>27</v>
      </c>
      <c r="T3" s="17" t="s">
        <v>16</v>
      </c>
      <c r="U3" s="17" t="s">
        <v>27</v>
      </c>
      <c r="V3" s="77" t="s">
        <v>102</v>
      </c>
      <c r="W3" s="7" t="s">
        <v>16</v>
      </c>
      <c r="X3" s="1" t="s">
        <v>25</v>
      </c>
      <c r="Y3" s="1" t="s">
        <v>15</v>
      </c>
      <c r="Z3" s="88" t="s">
        <v>11</v>
      </c>
      <c r="AA3" s="91" t="s">
        <v>10</v>
      </c>
      <c r="AB3" s="24" t="s">
        <v>16</v>
      </c>
      <c r="AC3" s="24" t="s">
        <v>22</v>
      </c>
      <c r="AD3" s="25" t="s">
        <v>17</v>
      </c>
      <c r="AE3" s="26" t="s">
        <v>22</v>
      </c>
      <c r="AF3" s="27" t="s">
        <v>17</v>
      </c>
      <c r="AG3" s="27" t="s">
        <v>22</v>
      </c>
      <c r="AH3" s="1" t="s">
        <v>15</v>
      </c>
      <c r="AI3" s="88" t="s">
        <v>11</v>
      </c>
      <c r="AJ3" s="41"/>
      <c r="AK3" s="4" t="s">
        <v>9</v>
      </c>
      <c r="AL3" s="91" t="s">
        <v>10</v>
      </c>
      <c r="AM3" s="9" t="s">
        <v>22</v>
      </c>
      <c r="AN3" s="19" t="s">
        <v>19</v>
      </c>
      <c r="AO3" s="20" t="s">
        <v>26</v>
      </c>
      <c r="AP3" s="1" t="s">
        <v>15</v>
      </c>
      <c r="AQ3" s="88" t="s">
        <v>11</v>
      </c>
      <c r="AR3" s="4" t="s">
        <v>9</v>
      </c>
      <c r="AS3" s="91" t="s">
        <v>10</v>
      </c>
      <c r="AT3" s="1" t="s">
        <v>22</v>
      </c>
      <c r="AU3" s="1" t="s">
        <v>15</v>
      </c>
      <c r="AV3" s="84" t="s">
        <v>11</v>
      </c>
      <c r="AW3" s="99" t="s">
        <v>10</v>
      </c>
      <c r="AX3" s="22" t="s">
        <v>16</v>
      </c>
      <c r="AY3" s="23" t="s">
        <v>15</v>
      </c>
      <c r="AZ3" s="100" t="s">
        <v>11</v>
      </c>
      <c r="BA3" s="96" t="s">
        <v>10</v>
      </c>
      <c r="BB3" s="31" t="s">
        <v>16</v>
      </c>
      <c r="BC3" s="38" t="s">
        <v>22</v>
      </c>
      <c r="BD3" s="39" t="s">
        <v>37</v>
      </c>
      <c r="BE3" s="1" t="s">
        <v>28</v>
      </c>
      <c r="BF3" s="84" t="s">
        <v>11</v>
      </c>
      <c r="BG3" s="96" t="s">
        <v>10</v>
      </c>
      <c r="BH3" s="1" t="s">
        <v>64</v>
      </c>
      <c r="BI3" s="1" t="s">
        <v>28</v>
      </c>
      <c r="BJ3" s="88" t="s">
        <v>11</v>
      </c>
      <c r="BK3" s="96" t="s">
        <v>10</v>
      </c>
      <c r="BL3" s="1" t="s">
        <v>62</v>
      </c>
      <c r="BM3" s="1" t="s">
        <v>28</v>
      </c>
      <c r="BN3" s="88" t="s">
        <v>11</v>
      </c>
      <c r="BO3" s="2"/>
    </row>
    <row r="4" spans="1:67" s="4" customFormat="1" ht="42.75" customHeight="1" x14ac:dyDescent="0.2">
      <c r="A4" s="6"/>
      <c r="B4" s="5"/>
      <c r="C4" s="6"/>
      <c r="D4" s="8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23"/>
      <c r="Q4" s="92"/>
      <c r="R4" s="161" t="s">
        <v>140</v>
      </c>
      <c r="S4" s="162"/>
      <c r="T4" s="158" t="s">
        <v>30</v>
      </c>
      <c r="U4" s="159"/>
      <c r="V4" s="160"/>
      <c r="W4" s="32" t="s">
        <v>21</v>
      </c>
      <c r="X4" s="32" t="s">
        <v>20</v>
      </c>
      <c r="Y4" s="8"/>
      <c r="Z4" s="92"/>
      <c r="AA4" s="96"/>
      <c r="AB4" s="147" t="s">
        <v>32</v>
      </c>
      <c r="AC4" s="148"/>
      <c r="AD4" s="11" t="s">
        <v>31</v>
      </c>
      <c r="AE4" s="12" t="s">
        <v>33</v>
      </c>
      <c r="AF4" s="149" t="s">
        <v>23</v>
      </c>
      <c r="AG4" s="150"/>
      <c r="AH4" s="1"/>
      <c r="AI4" s="84"/>
      <c r="AJ4" s="1"/>
      <c r="AK4" s="1"/>
      <c r="AL4" s="96"/>
      <c r="AM4" s="13" t="s">
        <v>34</v>
      </c>
      <c r="AN4" s="151" t="s">
        <v>24</v>
      </c>
      <c r="AO4" s="152"/>
      <c r="AP4" s="1"/>
      <c r="AQ4" s="84"/>
      <c r="AR4" s="1"/>
      <c r="AS4" s="96"/>
      <c r="AT4" s="8"/>
      <c r="AU4" s="8"/>
      <c r="AV4" s="84"/>
      <c r="AW4" s="92"/>
      <c r="AX4" s="8"/>
      <c r="AY4" s="8"/>
      <c r="AZ4" s="84"/>
      <c r="BA4" s="92"/>
      <c r="BB4" s="14"/>
      <c r="BC4" s="14"/>
      <c r="BD4" s="14"/>
      <c r="BE4" s="8"/>
      <c r="BF4" s="103"/>
      <c r="BG4" s="92"/>
      <c r="BH4" s="5"/>
      <c r="BI4" s="8"/>
      <c r="BJ4" s="84"/>
      <c r="BK4" s="96"/>
      <c r="BL4" s="1"/>
      <c r="BM4" s="1"/>
      <c r="BN4" s="103"/>
      <c r="BO4" s="1"/>
    </row>
    <row r="5" spans="1:67" x14ac:dyDescent="0.2">
      <c r="A5" s="18">
        <v>40909</v>
      </c>
      <c r="B5">
        <f t="shared" ref="B5:B35" si="0">SUM(D5+Q5+AA5+AL5+AS5+AW5+BA5+BG5+BK5)</f>
        <v>0</v>
      </c>
      <c r="C5">
        <f>SUM(B5)</f>
        <v>0</v>
      </c>
      <c r="D5" s="85">
        <f>SUM(E5:O5)</f>
        <v>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90">
        <f>SUM(E5:O5)</f>
        <v>0</v>
      </c>
      <c r="Q5" s="94">
        <f>SUM(R5:Y5)</f>
        <v>0</v>
      </c>
      <c r="R5" s="47"/>
      <c r="S5" s="47"/>
      <c r="T5" s="47"/>
      <c r="U5" s="47"/>
      <c r="V5" s="47"/>
      <c r="W5" s="47"/>
      <c r="X5" s="47"/>
      <c r="Y5" s="47"/>
      <c r="Z5" s="97">
        <f>SUM(R5:Y5)</f>
        <v>0</v>
      </c>
      <c r="AA5" s="86">
        <f>SUM(AB5:AH5)</f>
        <v>0</v>
      </c>
      <c r="AB5" s="47"/>
      <c r="AC5" s="47"/>
      <c r="AD5" s="47"/>
      <c r="AE5" s="47"/>
      <c r="AF5" s="47"/>
      <c r="AG5" s="47"/>
      <c r="AH5" s="47"/>
      <c r="AI5" s="97">
        <f>SUM(AB5:AH5)</f>
        <v>0</v>
      </c>
      <c r="AJ5" s="35"/>
      <c r="AK5" s="18">
        <v>40909</v>
      </c>
      <c r="AL5" s="86">
        <f>SUM(AM5:AP5)</f>
        <v>0</v>
      </c>
      <c r="AM5" s="47"/>
      <c r="AN5" s="47"/>
      <c r="AO5" s="47"/>
      <c r="AP5" s="47"/>
      <c r="AQ5" s="97">
        <f>SUM(AM5:AP5)</f>
        <v>0</v>
      </c>
      <c r="AR5" s="18">
        <v>40909</v>
      </c>
      <c r="AS5" s="102"/>
      <c r="AT5" s="47"/>
      <c r="AU5" s="47"/>
      <c r="AV5" s="97">
        <f>SUM(AS5:AU5)</f>
        <v>0</v>
      </c>
      <c r="AW5" s="94">
        <f>SUM(AX5:AY5)</f>
        <v>0</v>
      </c>
      <c r="AX5" s="124"/>
      <c r="AY5" s="47"/>
      <c r="AZ5" s="97">
        <f>SUM(AX5:AY5)</f>
        <v>0</v>
      </c>
      <c r="BA5" s="93">
        <f>SUM(BB5:BE5)</f>
        <v>0</v>
      </c>
      <c r="BB5" s="124"/>
      <c r="BC5" s="47"/>
      <c r="BD5" s="47"/>
      <c r="BE5" s="47"/>
      <c r="BF5" s="97">
        <f>SUM(BB5:BE5)</f>
        <v>0</v>
      </c>
      <c r="BG5" s="94">
        <f>SUM(BH5:BI5)</f>
        <v>0</v>
      </c>
      <c r="BH5" s="124"/>
      <c r="BI5" s="47"/>
      <c r="BJ5" s="97">
        <f>SUM(BG5:BI5)</f>
        <v>0</v>
      </c>
      <c r="BK5" s="94">
        <f>SUM(BL5:BM5)</f>
        <v>0</v>
      </c>
      <c r="BL5" s="124"/>
      <c r="BM5" s="47"/>
      <c r="BN5" s="93">
        <f>SUM(BK5:BM5)</f>
        <v>0</v>
      </c>
      <c r="BO5" s="104"/>
    </row>
    <row r="6" spans="1:67" ht="15" customHeight="1" x14ac:dyDescent="0.2">
      <c r="A6" s="18">
        <v>40910</v>
      </c>
      <c r="B6">
        <f t="shared" si="0"/>
        <v>10</v>
      </c>
      <c r="C6">
        <f>SUM(C5+B6)</f>
        <v>10</v>
      </c>
      <c r="D6" s="86">
        <f t="shared" ref="D6:D35" si="1">SUM(E6:O6)</f>
        <v>0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90">
        <f t="shared" ref="P6:P35" si="2">SUM(P5+D6)</f>
        <v>0</v>
      </c>
      <c r="Q6" s="94">
        <f t="shared" ref="Q6:Q35" si="3">SUM(R6:Y6)</f>
        <v>7</v>
      </c>
      <c r="R6" s="47">
        <v>3</v>
      </c>
      <c r="S6" s="47"/>
      <c r="T6" s="47">
        <v>1</v>
      </c>
      <c r="U6" s="47"/>
      <c r="V6" s="47"/>
      <c r="W6" s="47">
        <v>3</v>
      </c>
      <c r="X6" s="47"/>
      <c r="Y6" s="47"/>
      <c r="Z6" s="97">
        <f t="shared" ref="Z6:Z35" si="4">SUM(Z5+Q6)</f>
        <v>7</v>
      </c>
      <c r="AA6" s="86">
        <f t="shared" ref="AA6:AA35" si="5">SUM(AB6:AH6)</f>
        <v>0</v>
      </c>
      <c r="AB6" s="47"/>
      <c r="AC6" s="47"/>
      <c r="AD6" s="47"/>
      <c r="AE6" s="47"/>
      <c r="AF6" s="47"/>
      <c r="AG6" s="47"/>
      <c r="AH6" s="47"/>
      <c r="AI6" s="97">
        <f>SUM(AI5+AA6)</f>
        <v>0</v>
      </c>
      <c r="AJ6" s="35"/>
      <c r="AK6" s="18">
        <v>40910</v>
      </c>
      <c r="AL6" s="86">
        <f t="shared" ref="AL6:AL35" si="6">SUM(AM6:AP6)</f>
        <v>3</v>
      </c>
      <c r="AM6" s="47"/>
      <c r="AN6" s="47">
        <v>3</v>
      </c>
      <c r="AO6" s="47"/>
      <c r="AP6" s="47"/>
      <c r="AQ6" s="97">
        <f>SUM(AQ5+AL6)</f>
        <v>3</v>
      </c>
      <c r="AR6" s="18">
        <v>40910</v>
      </c>
      <c r="AS6" s="102"/>
      <c r="AT6" s="47"/>
      <c r="AU6" s="47"/>
      <c r="AV6" s="97">
        <f>SUM(AS6+AV5)</f>
        <v>0</v>
      </c>
      <c r="AW6" s="94">
        <f t="shared" ref="AW6:AW35" si="7">SUM(AX6:AY6)</f>
        <v>0</v>
      </c>
      <c r="AX6" s="124"/>
      <c r="AY6" s="47"/>
      <c r="AZ6" s="97">
        <f>SUM(AW6+AZ5)</f>
        <v>0</v>
      </c>
      <c r="BA6" s="94">
        <f t="shared" ref="BA6:BA35" si="8">SUM(BB6:BE6)</f>
        <v>0</v>
      </c>
      <c r="BB6" s="124"/>
      <c r="BC6" s="47"/>
      <c r="BD6" s="47"/>
      <c r="BE6" s="47"/>
      <c r="BF6" s="97">
        <f>SUM(BA6+BF5)</f>
        <v>0</v>
      </c>
      <c r="BG6" s="94">
        <f t="shared" ref="BG6:BG35" si="9">SUM(BH6:BI6)</f>
        <v>0</v>
      </c>
      <c r="BH6" s="124"/>
      <c r="BI6" s="47"/>
      <c r="BJ6" s="97">
        <f>SUM(BG6+BJ5)</f>
        <v>0</v>
      </c>
      <c r="BK6" s="94">
        <f t="shared" ref="BK6:BK35" si="10">SUM(BL6:BM6)</f>
        <v>0</v>
      </c>
      <c r="BL6" s="124"/>
      <c r="BM6" s="47"/>
      <c r="BN6" s="94">
        <f>SUM(BK6+BN5)</f>
        <v>0</v>
      </c>
      <c r="BO6" s="104" t="s">
        <v>185</v>
      </c>
    </row>
    <row r="7" spans="1:67" x14ac:dyDescent="0.2">
      <c r="A7" s="18">
        <v>40911</v>
      </c>
      <c r="B7">
        <f t="shared" si="0"/>
        <v>0</v>
      </c>
      <c r="C7">
        <f t="shared" ref="C7:C35" si="11">SUM(C6+B7)</f>
        <v>10</v>
      </c>
      <c r="D7" s="86">
        <f t="shared" si="1"/>
        <v>0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0">
        <f t="shared" si="2"/>
        <v>0</v>
      </c>
      <c r="Q7" s="94">
        <f t="shared" si="3"/>
        <v>0</v>
      </c>
      <c r="R7" s="47"/>
      <c r="S7" s="47"/>
      <c r="T7" s="47"/>
      <c r="U7" s="47"/>
      <c r="V7" s="47"/>
      <c r="W7" s="47"/>
      <c r="X7" s="47"/>
      <c r="Y7" s="47"/>
      <c r="Z7" s="97">
        <f t="shared" si="4"/>
        <v>7</v>
      </c>
      <c r="AA7" s="86">
        <f t="shared" si="5"/>
        <v>0</v>
      </c>
      <c r="AB7" s="47"/>
      <c r="AC7" s="47"/>
      <c r="AD7" s="47"/>
      <c r="AE7" s="47"/>
      <c r="AF7" s="47"/>
      <c r="AG7" s="47"/>
      <c r="AH7" s="47"/>
      <c r="AI7" s="97">
        <f t="shared" ref="AI7:AI35" si="12">SUM(AI6+AA7)</f>
        <v>0</v>
      </c>
      <c r="AJ7" s="35"/>
      <c r="AK7" s="18">
        <v>40911</v>
      </c>
      <c r="AL7" s="86">
        <f t="shared" si="6"/>
        <v>0</v>
      </c>
      <c r="AM7" s="47"/>
      <c r="AN7" s="47"/>
      <c r="AO7" s="47"/>
      <c r="AP7" s="47"/>
      <c r="AQ7" s="97">
        <f t="shared" ref="AQ7:AQ35" si="13">SUM(AQ6+AL7)</f>
        <v>3</v>
      </c>
      <c r="AR7" s="18">
        <v>40911</v>
      </c>
      <c r="AS7" s="102"/>
      <c r="AT7" s="47"/>
      <c r="AU7" s="47"/>
      <c r="AV7" s="97">
        <f t="shared" ref="AV7:AV35" si="14">SUM(AS7+AV6)</f>
        <v>0</v>
      </c>
      <c r="AW7" s="94">
        <f t="shared" si="7"/>
        <v>0</v>
      </c>
      <c r="AX7" s="124"/>
      <c r="AY7" s="47"/>
      <c r="AZ7" s="97">
        <f>SUM(AW7+AZ6)</f>
        <v>0</v>
      </c>
      <c r="BA7" s="94">
        <f t="shared" si="8"/>
        <v>0</v>
      </c>
      <c r="BB7" s="124"/>
      <c r="BC7" s="47"/>
      <c r="BD7" s="47"/>
      <c r="BE7" s="47"/>
      <c r="BF7" s="97">
        <f>SUM(BA7+BF6)</f>
        <v>0</v>
      </c>
      <c r="BG7" s="94">
        <f t="shared" si="9"/>
        <v>0</v>
      </c>
      <c r="BH7" s="124"/>
      <c r="BI7" s="47"/>
      <c r="BJ7" s="97">
        <f t="shared" ref="BJ7:BJ35" si="15">SUM(BG7+BJ6)</f>
        <v>0</v>
      </c>
      <c r="BK7" s="94">
        <f t="shared" si="10"/>
        <v>0</v>
      </c>
      <c r="BL7" s="124"/>
      <c r="BM7" s="47"/>
      <c r="BN7" s="94">
        <f t="shared" ref="BN7:BN35" si="16">SUM(BK7+BN6)</f>
        <v>0</v>
      </c>
      <c r="BO7" s="104"/>
    </row>
    <row r="8" spans="1:67" x14ac:dyDescent="0.2">
      <c r="A8" s="18">
        <v>40912</v>
      </c>
      <c r="B8">
        <f t="shared" si="0"/>
        <v>2</v>
      </c>
      <c r="C8">
        <f t="shared" si="11"/>
        <v>12</v>
      </c>
      <c r="D8" s="86">
        <f t="shared" si="1"/>
        <v>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90">
        <f t="shared" si="2"/>
        <v>0</v>
      </c>
      <c r="Q8" s="94">
        <f t="shared" si="3"/>
        <v>1</v>
      </c>
      <c r="R8" s="47">
        <v>1</v>
      </c>
      <c r="S8" s="47"/>
      <c r="T8" s="47"/>
      <c r="U8" s="47"/>
      <c r="V8" s="47"/>
      <c r="W8" s="47"/>
      <c r="X8" s="47"/>
      <c r="Y8" s="47"/>
      <c r="Z8" s="97">
        <f t="shared" si="4"/>
        <v>8</v>
      </c>
      <c r="AA8" s="86">
        <f t="shared" si="5"/>
        <v>0</v>
      </c>
      <c r="AB8" s="47"/>
      <c r="AC8" s="47"/>
      <c r="AD8" s="47"/>
      <c r="AE8" s="47"/>
      <c r="AF8" s="47"/>
      <c r="AG8" s="47"/>
      <c r="AH8" s="47"/>
      <c r="AI8" s="97">
        <f t="shared" si="12"/>
        <v>0</v>
      </c>
      <c r="AJ8" s="35"/>
      <c r="AK8" s="18">
        <v>40912</v>
      </c>
      <c r="AL8" s="86">
        <f t="shared" si="6"/>
        <v>0</v>
      </c>
      <c r="AM8" s="47"/>
      <c r="AN8" s="47"/>
      <c r="AO8" s="47"/>
      <c r="AP8" s="47"/>
      <c r="AQ8" s="97">
        <f t="shared" si="13"/>
        <v>3</v>
      </c>
      <c r="AR8" s="18">
        <v>40912</v>
      </c>
      <c r="AS8" s="102"/>
      <c r="AT8" s="47"/>
      <c r="AU8" s="47"/>
      <c r="AV8" s="97">
        <f t="shared" si="14"/>
        <v>0</v>
      </c>
      <c r="AW8" s="94">
        <f t="shared" si="7"/>
        <v>0</v>
      </c>
      <c r="AX8" s="124"/>
      <c r="AY8" s="47"/>
      <c r="AZ8" s="97">
        <f t="shared" ref="AZ8:AZ35" si="17">SUM(AW8+AZ7)</f>
        <v>0</v>
      </c>
      <c r="BA8" s="94">
        <f t="shared" si="8"/>
        <v>1</v>
      </c>
      <c r="BB8" s="124"/>
      <c r="BC8" s="47">
        <v>1</v>
      </c>
      <c r="BD8" s="47"/>
      <c r="BE8" s="47"/>
      <c r="BF8" s="97">
        <f>SUM(BA8+BF7)</f>
        <v>1</v>
      </c>
      <c r="BG8" s="94">
        <f t="shared" si="9"/>
        <v>0</v>
      </c>
      <c r="BH8" s="124"/>
      <c r="BI8" s="47"/>
      <c r="BJ8" s="97">
        <f t="shared" si="15"/>
        <v>0</v>
      </c>
      <c r="BK8" s="94">
        <f t="shared" si="10"/>
        <v>0</v>
      </c>
      <c r="BL8" s="124"/>
      <c r="BM8" s="47"/>
      <c r="BN8" s="94">
        <f t="shared" si="16"/>
        <v>0</v>
      </c>
      <c r="BO8" s="104" t="s">
        <v>186</v>
      </c>
    </row>
    <row r="9" spans="1:67" x14ac:dyDescent="0.2">
      <c r="A9" s="18">
        <v>40913</v>
      </c>
      <c r="B9">
        <f t="shared" si="0"/>
        <v>0</v>
      </c>
      <c r="C9">
        <f t="shared" si="11"/>
        <v>12</v>
      </c>
      <c r="D9" s="86">
        <f t="shared" si="1"/>
        <v>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90">
        <f t="shared" si="2"/>
        <v>0</v>
      </c>
      <c r="Q9" s="94">
        <f t="shared" si="3"/>
        <v>0</v>
      </c>
      <c r="R9" s="47"/>
      <c r="S9" s="47"/>
      <c r="T9" s="47"/>
      <c r="U9" s="47"/>
      <c r="V9" s="47"/>
      <c r="W9" s="47"/>
      <c r="X9" s="47"/>
      <c r="Y9" s="47"/>
      <c r="Z9" s="97">
        <f t="shared" si="4"/>
        <v>8</v>
      </c>
      <c r="AA9" s="86">
        <f t="shared" si="5"/>
        <v>0</v>
      </c>
      <c r="AB9" s="47"/>
      <c r="AC9" s="47"/>
      <c r="AD9" s="47"/>
      <c r="AE9" s="47"/>
      <c r="AF9" s="47"/>
      <c r="AG9" s="47"/>
      <c r="AH9" s="47"/>
      <c r="AI9" s="97">
        <f t="shared" si="12"/>
        <v>0</v>
      </c>
      <c r="AJ9" s="35"/>
      <c r="AK9" s="18">
        <v>40913</v>
      </c>
      <c r="AL9" s="86">
        <f t="shared" si="6"/>
        <v>0</v>
      </c>
      <c r="AM9" s="47"/>
      <c r="AN9" s="47"/>
      <c r="AO9" s="47"/>
      <c r="AP9" s="47"/>
      <c r="AQ9" s="97">
        <f t="shared" si="13"/>
        <v>3</v>
      </c>
      <c r="AR9" s="18">
        <v>40913</v>
      </c>
      <c r="AS9" s="102"/>
      <c r="AT9" s="47"/>
      <c r="AU9" s="47"/>
      <c r="AV9" s="97">
        <f t="shared" si="14"/>
        <v>0</v>
      </c>
      <c r="AW9" s="94">
        <f t="shared" si="7"/>
        <v>0</v>
      </c>
      <c r="AX9" s="124"/>
      <c r="AY9" s="47"/>
      <c r="AZ9" s="97">
        <f t="shared" si="17"/>
        <v>0</v>
      </c>
      <c r="BA9" s="94">
        <f t="shared" si="8"/>
        <v>0</v>
      </c>
      <c r="BB9" s="124"/>
      <c r="BC9" s="47"/>
      <c r="BD9" s="47"/>
      <c r="BE9" s="47"/>
      <c r="BF9" s="97">
        <f t="shared" ref="BF9:BF35" si="18">SUM(BA9+BF8)</f>
        <v>1</v>
      </c>
      <c r="BG9" s="94">
        <f t="shared" si="9"/>
        <v>0</v>
      </c>
      <c r="BH9" s="124"/>
      <c r="BI9" s="47"/>
      <c r="BJ9" s="97">
        <f t="shared" si="15"/>
        <v>0</v>
      </c>
      <c r="BK9" s="94">
        <f t="shared" si="10"/>
        <v>0</v>
      </c>
      <c r="BL9" s="124"/>
      <c r="BM9" s="47"/>
      <c r="BN9" s="94">
        <f t="shared" si="16"/>
        <v>0</v>
      </c>
      <c r="BO9" s="104"/>
    </row>
    <row r="10" spans="1:67" x14ac:dyDescent="0.2">
      <c r="A10" s="18">
        <v>40914</v>
      </c>
      <c r="B10">
        <f t="shared" si="0"/>
        <v>23</v>
      </c>
      <c r="C10">
        <f t="shared" si="11"/>
        <v>35</v>
      </c>
      <c r="D10" s="86">
        <f t="shared" si="1"/>
        <v>0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90">
        <f t="shared" si="2"/>
        <v>0</v>
      </c>
      <c r="Q10" s="94">
        <f t="shared" si="3"/>
        <v>21</v>
      </c>
      <c r="R10" s="47">
        <v>16</v>
      </c>
      <c r="S10" s="47"/>
      <c r="T10" s="47">
        <v>1</v>
      </c>
      <c r="U10" s="47"/>
      <c r="V10" s="47"/>
      <c r="W10" s="47">
        <v>4</v>
      </c>
      <c r="X10" s="47"/>
      <c r="Y10" s="47"/>
      <c r="Z10" s="97">
        <f t="shared" si="4"/>
        <v>29</v>
      </c>
      <c r="AA10" s="86">
        <f t="shared" si="5"/>
        <v>0</v>
      </c>
      <c r="AB10" s="47"/>
      <c r="AC10" s="47"/>
      <c r="AD10" s="47"/>
      <c r="AE10" s="47"/>
      <c r="AF10" s="47"/>
      <c r="AG10" s="47"/>
      <c r="AH10" s="47"/>
      <c r="AI10" s="97">
        <f t="shared" si="12"/>
        <v>0</v>
      </c>
      <c r="AJ10" s="35"/>
      <c r="AK10" s="18">
        <v>40914</v>
      </c>
      <c r="AL10" s="86">
        <f t="shared" si="6"/>
        <v>1</v>
      </c>
      <c r="AM10" s="47"/>
      <c r="AN10" s="47">
        <v>1</v>
      </c>
      <c r="AO10" s="47"/>
      <c r="AP10" s="47"/>
      <c r="AQ10" s="97">
        <f t="shared" si="13"/>
        <v>4</v>
      </c>
      <c r="AR10" s="18">
        <v>40914</v>
      </c>
      <c r="AS10" s="102"/>
      <c r="AT10" s="47"/>
      <c r="AU10" s="47"/>
      <c r="AV10" s="97">
        <f t="shared" si="14"/>
        <v>0</v>
      </c>
      <c r="AW10" s="94">
        <f t="shared" si="7"/>
        <v>0</v>
      </c>
      <c r="AX10" s="124"/>
      <c r="AY10" s="47"/>
      <c r="AZ10" s="97">
        <f t="shared" si="17"/>
        <v>0</v>
      </c>
      <c r="BA10" s="94">
        <f t="shared" si="8"/>
        <v>1</v>
      </c>
      <c r="BB10" s="124"/>
      <c r="BC10" s="47">
        <v>1</v>
      </c>
      <c r="BD10" s="47"/>
      <c r="BE10" s="47"/>
      <c r="BF10" s="97">
        <f t="shared" si="18"/>
        <v>2</v>
      </c>
      <c r="BG10" s="94">
        <f t="shared" si="9"/>
        <v>0</v>
      </c>
      <c r="BH10" s="124"/>
      <c r="BI10" s="47"/>
      <c r="BJ10" s="97">
        <f t="shared" si="15"/>
        <v>0</v>
      </c>
      <c r="BK10" s="94">
        <f t="shared" si="10"/>
        <v>0</v>
      </c>
      <c r="BL10" s="124"/>
      <c r="BM10" s="47"/>
      <c r="BN10" s="94">
        <f t="shared" si="16"/>
        <v>0</v>
      </c>
      <c r="BO10" s="104" t="s">
        <v>187</v>
      </c>
    </row>
    <row r="11" spans="1:67" x14ac:dyDescent="0.2">
      <c r="A11" s="18">
        <v>40915</v>
      </c>
      <c r="B11">
        <f t="shared" si="0"/>
        <v>0</v>
      </c>
      <c r="C11">
        <f t="shared" si="11"/>
        <v>35</v>
      </c>
      <c r="D11" s="86">
        <f t="shared" si="1"/>
        <v>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0">
        <f t="shared" si="2"/>
        <v>0</v>
      </c>
      <c r="Q11" s="94">
        <f t="shared" si="3"/>
        <v>0</v>
      </c>
      <c r="R11" s="47"/>
      <c r="S11" s="47"/>
      <c r="T11" s="47"/>
      <c r="U11" s="47"/>
      <c r="V11" s="47"/>
      <c r="W11" s="47"/>
      <c r="X11" s="47"/>
      <c r="Y11" s="47"/>
      <c r="Z11" s="97">
        <f t="shared" si="4"/>
        <v>29</v>
      </c>
      <c r="AA11" s="86">
        <f t="shared" si="5"/>
        <v>0</v>
      </c>
      <c r="AB11" s="47"/>
      <c r="AC11" s="47"/>
      <c r="AD11" s="47"/>
      <c r="AE11" s="47"/>
      <c r="AF11" s="47"/>
      <c r="AG11" s="47"/>
      <c r="AH11" s="47"/>
      <c r="AI11" s="97">
        <f t="shared" si="12"/>
        <v>0</v>
      </c>
      <c r="AJ11" s="35"/>
      <c r="AK11" s="18">
        <v>40915</v>
      </c>
      <c r="AL11" s="86">
        <f t="shared" si="6"/>
        <v>0</v>
      </c>
      <c r="AM11" s="47"/>
      <c r="AN11" s="47"/>
      <c r="AO11" s="47"/>
      <c r="AP11" s="47"/>
      <c r="AQ11" s="97">
        <f t="shared" si="13"/>
        <v>4</v>
      </c>
      <c r="AR11" s="18">
        <v>40915</v>
      </c>
      <c r="AS11" s="102"/>
      <c r="AT11" s="47"/>
      <c r="AU11" s="47"/>
      <c r="AV11" s="97">
        <f t="shared" si="14"/>
        <v>0</v>
      </c>
      <c r="AW11" s="94">
        <f t="shared" si="7"/>
        <v>0</v>
      </c>
      <c r="AX11" s="124"/>
      <c r="AY11" s="47"/>
      <c r="AZ11" s="97">
        <f t="shared" si="17"/>
        <v>0</v>
      </c>
      <c r="BA11" s="94">
        <f t="shared" si="8"/>
        <v>0</v>
      </c>
      <c r="BB11" s="124"/>
      <c r="BC11" s="47"/>
      <c r="BD11" s="47"/>
      <c r="BE11" s="47"/>
      <c r="BF11" s="97">
        <f t="shared" si="18"/>
        <v>2</v>
      </c>
      <c r="BG11" s="94">
        <f t="shared" si="9"/>
        <v>0</v>
      </c>
      <c r="BH11" s="124"/>
      <c r="BI11" s="47"/>
      <c r="BJ11" s="97">
        <f t="shared" si="15"/>
        <v>0</v>
      </c>
      <c r="BK11" s="94">
        <f t="shared" si="10"/>
        <v>0</v>
      </c>
      <c r="BL11" s="124"/>
      <c r="BM11" s="47"/>
      <c r="BN11" s="94">
        <f t="shared" si="16"/>
        <v>0</v>
      </c>
      <c r="BO11" s="104"/>
    </row>
    <row r="12" spans="1:67" x14ac:dyDescent="0.2">
      <c r="A12" s="18">
        <v>40916</v>
      </c>
      <c r="B12">
        <f t="shared" si="0"/>
        <v>0</v>
      </c>
      <c r="C12">
        <f t="shared" si="11"/>
        <v>35</v>
      </c>
      <c r="D12" s="86">
        <f t="shared" si="1"/>
        <v>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90">
        <f t="shared" si="2"/>
        <v>0</v>
      </c>
      <c r="Q12" s="94">
        <f t="shared" si="3"/>
        <v>0</v>
      </c>
      <c r="R12" s="47"/>
      <c r="S12" s="47"/>
      <c r="T12" s="47"/>
      <c r="U12" s="47"/>
      <c r="V12" s="47"/>
      <c r="W12" s="47"/>
      <c r="X12" s="47"/>
      <c r="Y12" s="47"/>
      <c r="Z12" s="97">
        <f t="shared" si="4"/>
        <v>29</v>
      </c>
      <c r="AA12" s="86">
        <f t="shared" si="5"/>
        <v>0</v>
      </c>
      <c r="AB12" s="47"/>
      <c r="AC12" s="47"/>
      <c r="AD12" s="47"/>
      <c r="AE12" s="47"/>
      <c r="AF12" s="47"/>
      <c r="AG12" s="47"/>
      <c r="AH12" s="47"/>
      <c r="AI12" s="97">
        <f t="shared" si="12"/>
        <v>0</v>
      </c>
      <c r="AJ12" s="35"/>
      <c r="AK12" s="18">
        <v>40916</v>
      </c>
      <c r="AL12" s="86">
        <f t="shared" si="6"/>
        <v>0</v>
      </c>
      <c r="AM12" s="47"/>
      <c r="AN12" s="47"/>
      <c r="AO12" s="47"/>
      <c r="AP12" s="47"/>
      <c r="AQ12" s="97">
        <f t="shared" si="13"/>
        <v>4</v>
      </c>
      <c r="AR12" s="18">
        <v>40916</v>
      </c>
      <c r="AS12" s="102"/>
      <c r="AT12" s="47"/>
      <c r="AU12" s="47"/>
      <c r="AV12" s="97">
        <f t="shared" si="14"/>
        <v>0</v>
      </c>
      <c r="AW12" s="94">
        <f t="shared" si="7"/>
        <v>0</v>
      </c>
      <c r="AX12" s="124"/>
      <c r="AY12" s="47"/>
      <c r="AZ12" s="97">
        <f t="shared" si="17"/>
        <v>0</v>
      </c>
      <c r="BA12" s="94">
        <f t="shared" si="8"/>
        <v>0</v>
      </c>
      <c r="BB12" s="124"/>
      <c r="BC12" s="47"/>
      <c r="BD12" s="47"/>
      <c r="BE12" s="47"/>
      <c r="BF12" s="97">
        <f t="shared" si="18"/>
        <v>2</v>
      </c>
      <c r="BG12" s="94">
        <f t="shared" si="9"/>
        <v>0</v>
      </c>
      <c r="BH12" s="124"/>
      <c r="BI12" s="47"/>
      <c r="BJ12" s="97">
        <f t="shared" si="15"/>
        <v>0</v>
      </c>
      <c r="BK12" s="94">
        <f t="shared" si="10"/>
        <v>0</v>
      </c>
      <c r="BL12" s="124"/>
      <c r="BM12" s="47"/>
      <c r="BN12" s="94">
        <f t="shared" si="16"/>
        <v>0</v>
      </c>
      <c r="BO12" s="104"/>
    </row>
    <row r="13" spans="1:67" x14ac:dyDescent="0.2">
      <c r="A13" s="18">
        <v>40917</v>
      </c>
      <c r="B13">
        <f t="shared" si="0"/>
        <v>8</v>
      </c>
      <c r="C13">
        <f t="shared" si="11"/>
        <v>43</v>
      </c>
      <c r="D13" s="86">
        <f t="shared" si="1"/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90">
        <f t="shared" si="2"/>
        <v>0</v>
      </c>
      <c r="Q13" s="94">
        <f t="shared" si="3"/>
        <v>6</v>
      </c>
      <c r="R13" s="47">
        <v>5</v>
      </c>
      <c r="S13" s="47"/>
      <c r="T13" s="47"/>
      <c r="U13" s="47"/>
      <c r="V13" s="47"/>
      <c r="W13" s="47">
        <v>1</v>
      </c>
      <c r="X13" s="47"/>
      <c r="Y13" s="47"/>
      <c r="Z13" s="97">
        <f t="shared" si="4"/>
        <v>35</v>
      </c>
      <c r="AA13" s="86">
        <f t="shared" si="5"/>
        <v>0</v>
      </c>
      <c r="AB13" s="47"/>
      <c r="AC13" s="47"/>
      <c r="AD13" s="47"/>
      <c r="AE13" s="47"/>
      <c r="AF13" s="47"/>
      <c r="AG13" s="47"/>
      <c r="AH13" s="47"/>
      <c r="AI13" s="97">
        <f t="shared" si="12"/>
        <v>0</v>
      </c>
      <c r="AJ13" s="35"/>
      <c r="AK13" s="18">
        <v>40917</v>
      </c>
      <c r="AL13" s="86">
        <f t="shared" si="6"/>
        <v>1</v>
      </c>
      <c r="AM13" s="47"/>
      <c r="AN13" s="47">
        <v>1</v>
      </c>
      <c r="AO13" s="47"/>
      <c r="AP13" s="47"/>
      <c r="AQ13" s="97">
        <f t="shared" si="13"/>
        <v>5</v>
      </c>
      <c r="AR13" s="18">
        <v>40917</v>
      </c>
      <c r="AS13" s="102"/>
      <c r="AT13" s="47"/>
      <c r="AU13" s="47"/>
      <c r="AV13" s="97">
        <f t="shared" si="14"/>
        <v>0</v>
      </c>
      <c r="AW13" s="94">
        <f t="shared" si="7"/>
        <v>0</v>
      </c>
      <c r="AX13" s="124"/>
      <c r="AY13" s="47"/>
      <c r="AZ13" s="97">
        <f t="shared" si="17"/>
        <v>0</v>
      </c>
      <c r="BA13" s="94">
        <f t="shared" si="8"/>
        <v>0</v>
      </c>
      <c r="BB13" s="124"/>
      <c r="BC13" s="47"/>
      <c r="BD13" s="47"/>
      <c r="BE13" s="47"/>
      <c r="BF13" s="97">
        <f t="shared" si="18"/>
        <v>2</v>
      </c>
      <c r="BG13" s="94">
        <f t="shared" si="9"/>
        <v>1</v>
      </c>
      <c r="BH13" s="124">
        <v>1</v>
      </c>
      <c r="BI13" s="47"/>
      <c r="BJ13" s="97">
        <f t="shared" si="15"/>
        <v>1</v>
      </c>
      <c r="BK13" s="94">
        <f t="shared" si="10"/>
        <v>0</v>
      </c>
      <c r="BL13" s="124"/>
      <c r="BM13" s="47"/>
      <c r="BN13" s="94">
        <f t="shared" si="16"/>
        <v>0</v>
      </c>
      <c r="BO13" s="104" t="s">
        <v>188</v>
      </c>
    </row>
    <row r="14" spans="1:67" x14ac:dyDescent="0.2">
      <c r="A14" s="18">
        <v>40918</v>
      </c>
      <c r="B14">
        <f t="shared" si="0"/>
        <v>0</v>
      </c>
      <c r="C14">
        <f t="shared" si="11"/>
        <v>43</v>
      </c>
      <c r="D14" s="86">
        <f t="shared" si="1"/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90">
        <f t="shared" si="2"/>
        <v>0</v>
      </c>
      <c r="Q14" s="94">
        <f t="shared" si="3"/>
        <v>0</v>
      </c>
      <c r="R14" s="47"/>
      <c r="S14" s="47"/>
      <c r="T14" s="47"/>
      <c r="U14" s="47"/>
      <c r="V14" s="47"/>
      <c r="W14" s="47"/>
      <c r="X14" s="47"/>
      <c r="Y14" s="47"/>
      <c r="Z14" s="97">
        <f t="shared" si="4"/>
        <v>35</v>
      </c>
      <c r="AA14" s="86">
        <f t="shared" si="5"/>
        <v>0</v>
      </c>
      <c r="AB14" s="47"/>
      <c r="AC14" s="47"/>
      <c r="AD14" s="47"/>
      <c r="AE14" s="47"/>
      <c r="AF14" s="47"/>
      <c r="AG14" s="47"/>
      <c r="AH14" s="47"/>
      <c r="AI14" s="97">
        <f t="shared" si="12"/>
        <v>0</v>
      </c>
      <c r="AJ14" s="35"/>
      <c r="AK14" s="18">
        <v>40918</v>
      </c>
      <c r="AL14" s="86">
        <f t="shared" si="6"/>
        <v>0</v>
      </c>
      <c r="AM14" s="47"/>
      <c r="AN14" s="47"/>
      <c r="AO14" s="47"/>
      <c r="AP14" s="47"/>
      <c r="AQ14" s="97">
        <f t="shared" si="13"/>
        <v>5</v>
      </c>
      <c r="AR14" s="18">
        <v>40918</v>
      </c>
      <c r="AS14" s="102"/>
      <c r="AT14" s="47"/>
      <c r="AU14" s="47"/>
      <c r="AV14" s="97">
        <f t="shared" si="14"/>
        <v>0</v>
      </c>
      <c r="AW14" s="94">
        <f t="shared" si="7"/>
        <v>0</v>
      </c>
      <c r="AX14" s="124"/>
      <c r="AY14" s="47"/>
      <c r="AZ14" s="97">
        <f t="shared" si="17"/>
        <v>0</v>
      </c>
      <c r="BA14" s="94">
        <f t="shared" si="8"/>
        <v>0</v>
      </c>
      <c r="BB14" s="124"/>
      <c r="BC14" s="47"/>
      <c r="BD14" s="47"/>
      <c r="BE14" s="47"/>
      <c r="BF14" s="97">
        <f t="shared" si="18"/>
        <v>2</v>
      </c>
      <c r="BG14" s="94">
        <f t="shared" si="9"/>
        <v>0</v>
      </c>
      <c r="BH14" s="124"/>
      <c r="BI14" s="47"/>
      <c r="BJ14" s="97">
        <f t="shared" si="15"/>
        <v>1</v>
      </c>
      <c r="BK14" s="94">
        <f t="shared" si="10"/>
        <v>0</v>
      </c>
      <c r="BL14" s="124"/>
      <c r="BM14" s="47"/>
      <c r="BN14" s="94">
        <f t="shared" si="16"/>
        <v>0</v>
      </c>
      <c r="BO14" s="104"/>
    </row>
    <row r="15" spans="1:67" x14ac:dyDescent="0.2">
      <c r="A15" s="18">
        <v>40919</v>
      </c>
      <c r="B15">
        <f t="shared" si="0"/>
        <v>1</v>
      </c>
      <c r="C15">
        <f t="shared" si="11"/>
        <v>44</v>
      </c>
      <c r="D15" s="86">
        <f t="shared" si="1"/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90">
        <f t="shared" si="2"/>
        <v>0</v>
      </c>
      <c r="Q15" s="94">
        <f t="shared" si="3"/>
        <v>0</v>
      </c>
      <c r="R15" s="47"/>
      <c r="S15" s="47"/>
      <c r="T15" s="47"/>
      <c r="U15" s="47"/>
      <c r="V15" s="47"/>
      <c r="W15" s="47"/>
      <c r="X15" s="47"/>
      <c r="Y15" s="47"/>
      <c r="Z15" s="97">
        <f t="shared" si="4"/>
        <v>35</v>
      </c>
      <c r="AA15" s="86">
        <f t="shared" si="5"/>
        <v>0</v>
      </c>
      <c r="AB15" s="47"/>
      <c r="AC15" s="47"/>
      <c r="AD15" s="47"/>
      <c r="AE15" s="47"/>
      <c r="AF15" s="47"/>
      <c r="AG15" s="47"/>
      <c r="AH15" s="47"/>
      <c r="AI15" s="97">
        <f t="shared" si="12"/>
        <v>0</v>
      </c>
      <c r="AJ15" s="35"/>
      <c r="AK15" s="18">
        <v>40919</v>
      </c>
      <c r="AL15" s="86">
        <f t="shared" si="6"/>
        <v>1</v>
      </c>
      <c r="AM15" s="47"/>
      <c r="AN15" s="47">
        <v>1</v>
      </c>
      <c r="AO15" s="47"/>
      <c r="AP15" s="47"/>
      <c r="AQ15" s="97">
        <f t="shared" si="13"/>
        <v>6</v>
      </c>
      <c r="AR15" s="18">
        <v>40919</v>
      </c>
      <c r="AS15" s="102"/>
      <c r="AT15" s="47"/>
      <c r="AU15" s="47"/>
      <c r="AV15" s="97">
        <f t="shared" si="14"/>
        <v>0</v>
      </c>
      <c r="AW15" s="94">
        <f t="shared" si="7"/>
        <v>0</v>
      </c>
      <c r="AX15" s="124"/>
      <c r="AY15" s="47"/>
      <c r="AZ15" s="97">
        <f t="shared" si="17"/>
        <v>0</v>
      </c>
      <c r="BA15" s="94">
        <f t="shared" si="8"/>
        <v>0</v>
      </c>
      <c r="BB15" s="124"/>
      <c r="BC15" s="47"/>
      <c r="BD15" s="47"/>
      <c r="BE15" s="47"/>
      <c r="BF15" s="97">
        <f t="shared" si="18"/>
        <v>2</v>
      </c>
      <c r="BG15" s="94">
        <f t="shared" si="9"/>
        <v>0</v>
      </c>
      <c r="BH15" s="124"/>
      <c r="BI15" s="47"/>
      <c r="BJ15" s="97">
        <f t="shared" si="15"/>
        <v>1</v>
      </c>
      <c r="BK15" s="94">
        <f t="shared" si="10"/>
        <v>0</v>
      </c>
      <c r="BL15" s="124"/>
      <c r="BM15" s="47"/>
      <c r="BN15" s="94">
        <f t="shared" si="16"/>
        <v>0</v>
      </c>
      <c r="BO15" s="104" t="s">
        <v>189</v>
      </c>
    </row>
    <row r="16" spans="1:67" x14ac:dyDescent="0.2">
      <c r="A16" s="18">
        <v>40920</v>
      </c>
      <c r="B16">
        <f t="shared" si="0"/>
        <v>0</v>
      </c>
      <c r="C16">
        <f t="shared" si="11"/>
        <v>44</v>
      </c>
      <c r="D16" s="86">
        <f t="shared" si="1"/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90">
        <f t="shared" si="2"/>
        <v>0</v>
      </c>
      <c r="Q16" s="94">
        <f t="shared" si="3"/>
        <v>0</v>
      </c>
      <c r="R16" s="47"/>
      <c r="S16" s="47"/>
      <c r="T16" s="47"/>
      <c r="U16" s="47"/>
      <c r="V16" s="47"/>
      <c r="W16" s="47"/>
      <c r="X16" s="47"/>
      <c r="Y16" s="47"/>
      <c r="Z16" s="97">
        <f t="shared" si="4"/>
        <v>35</v>
      </c>
      <c r="AA16" s="86">
        <f t="shared" si="5"/>
        <v>0</v>
      </c>
      <c r="AB16" s="47"/>
      <c r="AC16" s="47"/>
      <c r="AD16" s="47"/>
      <c r="AE16" s="47"/>
      <c r="AF16" s="47"/>
      <c r="AG16" s="47"/>
      <c r="AH16" s="47"/>
      <c r="AI16" s="97">
        <f t="shared" si="12"/>
        <v>0</v>
      </c>
      <c r="AJ16" s="35"/>
      <c r="AK16" s="18">
        <v>40920</v>
      </c>
      <c r="AL16" s="86">
        <f t="shared" si="6"/>
        <v>0</v>
      </c>
      <c r="AM16" s="47"/>
      <c r="AN16" s="47"/>
      <c r="AO16" s="47"/>
      <c r="AP16" s="47"/>
      <c r="AQ16" s="97">
        <f t="shared" si="13"/>
        <v>6</v>
      </c>
      <c r="AR16" s="18">
        <v>40920</v>
      </c>
      <c r="AS16" s="102"/>
      <c r="AT16" s="47"/>
      <c r="AU16" s="47"/>
      <c r="AV16" s="97">
        <f t="shared" si="14"/>
        <v>0</v>
      </c>
      <c r="AW16" s="94">
        <f t="shared" si="7"/>
        <v>0</v>
      </c>
      <c r="AX16" s="124"/>
      <c r="AY16" s="47"/>
      <c r="AZ16" s="97">
        <f t="shared" si="17"/>
        <v>0</v>
      </c>
      <c r="BA16" s="94">
        <f t="shared" si="8"/>
        <v>0</v>
      </c>
      <c r="BB16" s="124"/>
      <c r="BC16" s="47"/>
      <c r="BD16" s="47"/>
      <c r="BE16" s="47"/>
      <c r="BF16" s="97">
        <f t="shared" si="18"/>
        <v>2</v>
      </c>
      <c r="BG16" s="94">
        <f t="shared" si="9"/>
        <v>0</v>
      </c>
      <c r="BH16" s="124"/>
      <c r="BI16" s="47"/>
      <c r="BJ16" s="97">
        <f t="shared" si="15"/>
        <v>1</v>
      </c>
      <c r="BK16" s="94">
        <f t="shared" si="10"/>
        <v>0</v>
      </c>
      <c r="BL16" s="124"/>
      <c r="BM16" s="47"/>
      <c r="BN16" s="94">
        <f t="shared" si="16"/>
        <v>0</v>
      </c>
      <c r="BO16" s="104"/>
    </row>
    <row r="17" spans="1:67" x14ac:dyDescent="0.2">
      <c r="A17" s="18">
        <v>40921</v>
      </c>
      <c r="B17">
        <f t="shared" si="0"/>
        <v>3</v>
      </c>
      <c r="C17">
        <f t="shared" si="11"/>
        <v>47</v>
      </c>
      <c r="D17" s="86">
        <f t="shared" si="1"/>
        <v>0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90">
        <f t="shared" si="2"/>
        <v>0</v>
      </c>
      <c r="Q17" s="94">
        <f t="shared" si="3"/>
        <v>1</v>
      </c>
      <c r="R17" s="47">
        <v>1</v>
      </c>
      <c r="S17" s="47"/>
      <c r="T17" s="47"/>
      <c r="U17" s="47"/>
      <c r="V17" s="47"/>
      <c r="W17" s="47"/>
      <c r="X17" s="47"/>
      <c r="Y17" s="47"/>
      <c r="Z17" s="97">
        <f t="shared" si="4"/>
        <v>36</v>
      </c>
      <c r="AA17" s="86">
        <f t="shared" si="5"/>
        <v>0</v>
      </c>
      <c r="AB17" s="47"/>
      <c r="AC17" s="47"/>
      <c r="AD17" s="47"/>
      <c r="AE17" s="47"/>
      <c r="AF17" s="47"/>
      <c r="AG17" s="47"/>
      <c r="AH17" s="47"/>
      <c r="AI17" s="97">
        <f t="shared" si="12"/>
        <v>0</v>
      </c>
      <c r="AJ17" s="35"/>
      <c r="AK17" s="18">
        <v>40921</v>
      </c>
      <c r="AL17" s="86">
        <f t="shared" si="6"/>
        <v>2</v>
      </c>
      <c r="AM17" s="47"/>
      <c r="AN17" s="47">
        <v>2</v>
      </c>
      <c r="AO17" s="47"/>
      <c r="AP17" s="47"/>
      <c r="AQ17" s="97">
        <f t="shared" si="13"/>
        <v>8</v>
      </c>
      <c r="AR17" s="18">
        <v>40921</v>
      </c>
      <c r="AS17" s="102"/>
      <c r="AT17" s="47"/>
      <c r="AU17" s="47"/>
      <c r="AV17" s="97">
        <f t="shared" si="14"/>
        <v>0</v>
      </c>
      <c r="AW17" s="94">
        <f t="shared" si="7"/>
        <v>0</v>
      </c>
      <c r="AX17" s="124"/>
      <c r="AY17" s="47"/>
      <c r="AZ17" s="97">
        <f t="shared" si="17"/>
        <v>0</v>
      </c>
      <c r="BA17" s="94">
        <f t="shared" si="8"/>
        <v>0</v>
      </c>
      <c r="BB17" s="124"/>
      <c r="BC17" s="47"/>
      <c r="BD17" s="47"/>
      <c r="BE17" s="47"/>
      <c r="BF17" s="97">
        <f t="shared" si="18"/>
        <v>2</v>
      </c>
      <c r="BG17" s="94">
        <f t="shared" si="9"/>
        <v>0</v>
      </c>
      <c r="BH17" s="124"/>
      <c r="BI17" s="47"/>
      <c r="BJ17" s="97">
        <f t="shared" si="15"/>
        <v>1</v>
      </c>
      <c r="BK17" s="94">
        <f t="shared" si="10"/>
        <v>0</v>
      </c>
      <c r="BL17" s="124"/>
      <c r="BM17" s="47"/>
      <c r="BN17" s="94">
        <f t="shared" si="16"/>
        <v>0</v>
      </c>
      <c r="BO17" s="104" t="s">
        <v>190</v>
      </c>
    </row>
    <row r="18" spans="1:67" x14ac:dyDescent="0.2">
      <c r="A18" s="18">
        <v>40922</v>
      </c>
      <c r="B18">
        <f t="shared" si="0"/>
        <v>0</v>
      </c>
      <c r="C18">
        <f t="shared" si="11"/>
        <v>47</v>
      </c>
      <c r="D18" s="86">
        <f t="shared" si="1"/>
        <v>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90">
        <f t="shared" si="2"/>
        <v>0</v>
      </c>
      <c r="Q18" s="94">
        <f t="shared" si="3"/>
        <v>0</v>
      </c>
      <c r="R18" s="47"/>
      <c r="S18" s="47"/>
      <c r="T18" s="47"/>
      <c r="U18" s="47"/>
      <c r="V18" s="47"/>
      <c r="W18" s="47"/>
      <c r="X18" s="47"/>
      <c r="Y18" s="47"/>
      <c r="Z18" s="97">
        <f t="shared" si="4"/>
        <v>36</v>
      </c>
      <c r="AA18" s="86">
        <f t="shared" si="5"/>
        <v>0</v>
      </c>
      <c r="AB18" s="47"/>
      <c r="AC18" s="47"/>
      <c r="AD18" s="47"/>
      <c r="AE18" s="47"/>
      <c r="AF18" s="47"/>
      <c r="AG18" s="47"/>
      <c r="AH18" s="47"/>
      <c r="AI18" s="97">
        <f t="shared" si="12"/>
        <v>0</v>
      </c>
      <c r="AJ18" s="35"/>
      <c r="AK18" s="18">
        <v>40922</v>
      </c>
      <c r="AL18" s="86">
        <f t="shared" si="6"/>
        <v>0</v>
      </c>
      <c r="AM18" s="47"/>
      <c r="AN18" s="47"/>
      <c r="AO18" s="47"/>
      <c r="AP18" s="47"/>
      <c r="AQ18" s="97">
        <f t="shared" si="13"/>
        <v>8</v>
      </c>
      <c r="AR18" s="18">
        <v>40922</v>
      </c>
      <c r="AS18" s="102"/>
      <c r="AT18" s="47"/>
      <c r="AU18" s="47"/>
      <c r="AV18" s="97">
        <f t="shared" si="14"/>
        <v>0</v>
      </c>
      <c r="AW18" s="94">
        <f t="shared" si="7"/>
        <v>0</v>
      </c>
      <c r="AX18" s="124"/>
      <c r="AY18" s="47"/>
      <c r="AZ18" s="97">
        <f t="shared" si="17"/>
        <v>0</v>
      </c>
      <c r="BA18" s="94">
        <f t="shared" si="8"/>
        <v>0</v>
      </c>
      <c r="BB18" s="124"/>
      <c r="BC18" s="47"/>
      <c r="BD18" s="47"/>
      <c r="BE18" s="47"/>
      <c r="BF18" s="97">
        <f t="shared" si="18"/>
        <v>2</v>
      </c>
      <c r="BG18" s="94">
        <f t="shared" si="9"/>
        <v>0</v>
      </c>
      <c r="BH18" s="124"/>
      <c r="BI18" s="47"/>
      <c r="BJ18" s="97">
        <f t="shared" si="15"/>
        <v>1</v>
      </c>
      <c r="BK18" s="94">
        <f t="shared" si="10"/>
        <v>0</v>
      </c>
      <c r="BL18" s="124"/>
      <c r="BM18" s="47"/>
      <c r="BN18" s="94">
        <f t="shared" si="16"/>
        <v>0</v>
      </c>
      <c r="BO18" s="104"/>
    </row>
    <row r="19" spans="1:67" x14ac:dyDescent="0.2">
      <c r="A19" s="18">
        <v>40923</v>
      </c>
      <c r="B19">
        <f t="shared" si="0"/>
        <v>0</v>
      </c>
      <c r="C19">
        <f t="shared" si="11"/>
        <v>47</v>
      </c>
      <c r="D19" s="86">
        <f t="shared" si="1"/>
        <v>0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90">
        <f t="shared" si="2"/>
        <v>0</v>
      </c>
      <c r="Q19" s="94">
        <f t="shared" si="3"/>
        <v>0</v>
      </c>
      <c r="R19" s="47"/>
      <c r="S19" s="47"/>
      <c r="T19" s="47"/>
      <c r="U19" s="47"/>
      <c r="V19" s="47"/>
      <c r="W19" s="47"/>
      <c r="X19" s="47"/>
      <c r="Y19" s="47"/>
      <c r="Z19" s="97">
        <f t="shared" si="4"/>
        <v>36</v>
      </c>
      <c r="AA19" s="86">
        <f t="shared" si="5"/>
        <v>0</v>
      </c>
      <c r="AB19" s="47"/>
      <c r="AC19" s="47"/>
      <c r="AD19" s="47"/>
      <c r="AE19" s="47"/>
      <c r="AF19" s="47"/>
      <c r="AG19" s="47"/>
      <c r="AH19" s="47"/>
      <c r="AI19" s="97">
        <f t="shared" si="12"/>
        <v>0</v>
      </c>
      <c r="AJ19" s="35"/>
      <c r="AK19" s="18">
        <v>40923</v>
      </c>
      <c r="AL19" s="86">
        <f t="shared" si="6"/>
        <v>0</v>
      </c>
      <c r="AM19" s="47"/>
      <c r="AN19" s="47"/>
      <c r="AO19" s="47"/>
      <c r="AP19" s="47"/>
      <c r="AQ19" s="97">
        <f t="shared" si="13"/>
        <v>8</v>
      </c>
      <c r="AR19" s="18">
        <v>40923</v>
      </c>
      <c r="AS19" s="102"/>
      <c r="AT19" s="47"/>
      <c r="AU19" s="47"/>
      <c r="AV19" s="97">
        <f t="shared" si="14"/>
        <v>0</v>
      </c>
      <c r="AW19" s="94">
        <f t="shared" si="7"/>
        <v>0</v>
      </c>
      <c r="AX19" s="124"/>
      <c r="AY19" s="47"/>
      <c r="AZ19" s="97">
        <f t="shared" si="17"/>
        <v>0</v>
      </c>
      <c r="BA19" s="94">
        <f t="shared" si="8"/>
        <v>0</v>
      </c>
      <c r="BB19" s="124"/>
      <c r="BC19" s="47"/>
      <c r="BD19" s="47"/>
      <c r="BE19" s="47"/>
      <c r="BF19" s="97">
        <f t="shared" si="18"/>
        <v>2</v>
      </c>
      <c r="BG19" s="94">
        <f t="shared" si="9"/>
        <v>0</v>
      </c>
      <c r="BH19" s="124"/>
      <c r="BI19" s="47"/>
      <c r="BJ19" s="97">
        <f t="shared" si="15"/>
        <v>1</v>
      </c>
      <c r="BK19" s="94">
        <f t="shared" si="10"/>
        <v>0</v>
      </c>
      <c r="BL19" s="124"/>
      <c r="BM19" s="47"/>
      <c r="BN19" s="94">
        <f t="shared" si="16"/>
        <v>0</v>
      </c>
      <c r="BO19" s="104"/>
    </row>
    <row r="20" spans="1:67" x14ac:dyDescent="0.2">
      <c r="A20" s="18">
        <v>40924</v>
      </c>
      <c r="B20">
        <f t="shared" si="0"/>
        <v>0</v>
      </c>
      <c r="C20">
        <f t="shared" si="11"/>
        <v>47</v>
      </c>
      <c r="D20" s="86">
        <f t="shared" si="1"/>
        <v>0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90">
        <f t="shared" si="2"/>
        <v>0</v>
      </c>
      <c r="Q20" s="94">
        <f t="shared" si="3"/>
        <v>0</v>
      </c>
      <c r="R20" s="47"/>
      <c r="S20" s="47"/>
      <c r="T20" s="47"/>
      <c r="U20" s="47"/>
      <c r="V20" s="47"/>
      <c r="W20" s="47"/>
      <c r="X20" s="47"/>
      <c r="Y20" s="47"/>
      <c r="Z20" s="97">
        <f t="shared" si="4"/>
        <v>36</v>
      </c>
      <c r="AA20" s="86">
        <f t="shared" si="5"/>
        <v>0</v>
      </c>
      <c r="AB20" s="47"/>
      <c r="AC20" s="47"/>
      <c r="AD20" s="47"/>
      <c r="AE20" s="47"/>
      <c r="AF20" s="47"/>
      <c r="AG20" s="47"/>
      <c r="AH20" s="47"/>
      <c r="AI20" s="97">
        <f t="shared" si="12"/>
        <v>0</v>
      </c>
      <c r="AJ20" s="35"/>
      <c r="AK20" s="18">
        <v>40924</v>
      </c>
      <c r="AL20" s="86">
        <f t="shared" si="6"/>
        <v>0</v>
      </c>
      <c r="AM20" s="47"/>
      <c r="AN20" s="47"/>
      <c r="AO20" s="47"/>
      <c r="AP20" s="47"/>
      <c r="AQ20" s="97">
        <f t="shared" si="13"/>
        <v>8</v>
      </c>
      <c r="AR20" s="18">
        <v>40924</v>
      </c>
      <c r="AS20" s="102"/>
      <c r="AT20" s="47"/>
      <c r="AU20" s="47"/>
      <c r="AV20" s="97">
        <f t="shared" si="14"/>
        <v>0</v>
      </c>
      <c r="AW20" s="94">
        <f t="shared" si="7"/>
        <v>0</v>
      </c>
      <c r="AX20" s="124"/>
      <c r="AY20" s="47"/>
      <c r="AZ20" s="97">
        <f t="shared" si="17"/>
        <v>0</v>
      </c>
      <c r="BA20" s="94">
        <f t="shared" si="8"/>
        <v>0</v>
      </c>
      <c r="BB20" s="124"/>
      <c r="BC20" s="47"/>
      <c r="BD20" s="47"/>
      <c r="BE20" s="47"/>
      <c r="BF20" s="97">
        <f t="shared" si="18"/>
        <v>2</v>
      </c>
      <c r="BG20" s="94">
        <f t="shared" si="9"/>
        <v>0</v>
      </c>
      <c r="BH20" s="124"/>
      <c r="BI20" s="47"/>
      <c r="BJ20" s="97">
        <f t="shared" si="15"/>
        <v>1</v>
      </c>
      <c r="BK20" s="94">
        <f t="shared" si="10"/>
        <v>0</v>
      </c>
      <c r="BL20" s="124"/>
      <c r="BM20" s="47"/>
      <c r="BN20" s="94">
        <f t="shared" si="16"/>
        <v>0</v>
      </c>
      <c r="BO20" s="104"/>
    </row>
    <row r="21" spans="1:67" x14ac:dyDescent="0.2">
      <c r="A21" s="18">
        <v>40925</v>
      </c>
      <c r="B21">
        <f t="shared" si="0"/>
        <v>0</v>
      </c>
      <c r="C21">
        <f t="shared" si="11"/>
        <v>47</v>
      </c>
      <c r="D21" s="86">
        <f t="shared" si="1"/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90">
        <f t="shared" si="2"/>
        <v>0</v>
      </c>
      <c r="Q21" s="94">
        <f t="shared" si="3"/>
        <v>0</v>
      </c>
      <c r="R21" s="47"/>
      <c r="S21" s="47"/>
      <c r="T21" s="47"/>
      <c r="U21" s="47"/>
      <c r="V21" s="47"/>
      <c r="W21" s="47"/>
      <c r="X21" s="47"/>
      <c r="Y21" s="47"/>
      <c r="Z21" s="97">
        <f t="shared" si="4"/>
        <v>36</v>
      </c>
      <c r="AA21" s="86">
        <f t="shared" si="5"/>
        <v>0</v>
      </c>
      <c r="AB21" s="47"/>
      <c r="AC21" s="47"/>
      <c r="AD21" s="47"/>
      <c r="AE21" s="47"/>
      <c r="AF21" s="47"/>
      <c r="AG21" s="47"/>
      <c r="AH21" s="47"/>
      <c r="AI21" s="97">
        <f t="shared" si="12"/>
        <v>0</v>
      </c>
      <c r="AJ21" s="35"/>
      <c r="AK21" s="18">
        <v>40925</v>
      </c>
      <c r="AL21" s="86">
        <f t="shared" si="6"/>
        <v>0</v>
      </c>
      <c r="AM21" s="47"/>
      <c r="AN21" s="47"/>
      <c r="AO21" s="47"/>
      <c r="AP21" s="47"/>
      <c r="AQ21" s="97">
        <f t="shared" si="13"/>
        <v>8</v>
      </c>
      <c r="AR21" s="18">
        <v>40925</v>
      </c>
      <c r="AS21" s="102"/>
      <c r="AT21" s="47"/>
      <c r="AU21" s="47"/>
      <c r="AV21" s="97">
        <f t="shared" si="14"/>
        <v>0</v>
      </c>
      <c r="AW21" s="94">
        <f t="shared" si="7"/>
        <v>0</v>
      </c>
      <c r="AX21" s="124"/>
      <c r="AY21" s="47"/>
      <c r="AZ21" s="97">
        <f t="shared" si="17"/>
        <v>0</v>
      </c>
      <c r="BA21" s="94">
        <f t="shared" si="8"/>
        <v>0</v>
      </c>
      <c r="BB21" s="124"/>
      <c r="BC21" s="47"/>
      <c r="BD21" s="47"/>
      <c r="BE21" s="47"/>
      <c r="BF21" s="97">
        <f t="shared" si="18"/>
        <v>2</v>
      </c>
      <c r="BG21" s="94">
        <f t="shared" si="9"/>
        <v>0</v>
      </c>
      <c r="BH21" s="124"/>
      <c r="BI21" s="47"/>
      <c r="BJ21" s="97">
        <f t="shared" si="15"/>
        <v>1</v>
      </c>
      <c r="BK21" s="94">
        <f t="shared" si="10"/>
        <v>0</v>
      </c>
      <c r="BL21" s="124"/>
      <c r="BM21" s="47"/>
      <c r="BN21" s="94">
        <f t="shared" si="16"/>
        <v>0</v>
      </c>
      <c r="BO21" s="104"/>
    </row>
    <row r="22" spans="1:67" x14ac:dyDescent="0.2">
      <c r="A22" s="18">
        <v>40926</v>
      </c>
      <c r="B22">
        <f t="shared" si="0"/>
        <v>7</v>
      </c>
      <c r="C22">
        <f t="shared" si="11"/>
        <v>54</v>
      </c>
      <c r="D22" s="86">
        <f t="shared" si="1"/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90">
        <f t="shared" si="2"/>
        <v>0</v>
      </c>
      <c r="Q22" s="94">
        <f t="shared" si="3"/>
        <v>5</v>
      </c>
      <c r="R22" s="47">
        <v>4</v>
      </c>
      <c r="S22" s="47"/>
      <c r="T22" s="47"/>
      <c r="U22" s="47"/>
      <c r="V22" s="47"/>
      <c r="W22" s="47">
        <v>1</v>
      </c>
      <c r="X22" s="47"/>
      <c r="Y22" s="47"/>
      <c r="Z22" s="97">
        <f t="shared" si="4"/>
        <v>41</v>
      </c>
      <c r="AA22" s="86">
        <f t="shared" si="5"/>
        <v>0</v>
      </c>
      <c r="AB22" s="47"/>
      <c r="AC22" s="47"/>
      <c r="AD22" s="47"/>
      <c r="AE22" s="47"/>
      <c r="AF22" s="47"/>
      <c r="AG22" s="47"/>
      <c r="AH22" s="47"/>
      <c r="AI22" s="97">
        <f t="shared" si="12"/>
        <v>0</v>
      </c>
      <c r="AJ22" s="35"/>
      <c r="AK22" s="18">
        <v>40926</v>
      </c>
      <c r="AL22" s="86">
        <f t="shared" si="6"/>
        <v>2</v>
      </c>
      <c r="AM22" s="47"/>
      <c r="AN22" s="47"/>
      <c r="AO22" s="47">
        <v>2</v>
      </c>
      <c r="AP22" s="47"/>
      <c r="AQ22" s="97">
        <f t="shared" si="13"/>
        <v>10</v>
      </c>
      <c r="AR22" s="18">
        <v>40926</v>
      </c>
      <c r="AS22" s="102"/>
      <c r="AT22" s="47"/>
      <c r="AU22" s="47"/>
      <c r="AV22" s="97">
        <f t="shared" si="14"/>
        <v>0</v>
      </c>
      <c r="AW22" s="94">
        <f t="shared" si="7"/>
        <v>0</v>
      </c>
      <c r="AX22" s="124"/>
      <c r="AY22" s="47"/>
      <c r="AZ22" s="97">
        <f t="shared" si="17"/>
        <v>0</v>
      </c>
      <c r="BA22" s="94">
        <f t="shared" si="8"/>
        <v>0</v>
      </c>
      <c r="BB22" s="124"/>
      <c r="BC22" s="47"/>
      <c r="BD22" s="47"/>
      <c r="BE22" s="47"/>
      <c r="BF22" s="97">
        <f t="shared" si="18"/>
        <v>2</v>
      </c>
      <c r="BG22" s="94">
        <f t="shared" si="9"/>
        <v>0</v>
      </c>
      <c r="BH22" s="124"/>
      <c r="BI22" s="47"/>
      <c r="BJ22" s="97">
        <f t="shared" si="15"/>
        <v>1</v>
      </c>
      <c r="BK22" s="94">
        <f t="shared" si="10"/>
        <v>0</v>
      </c>
      <c r="BL22" s="124"/>
      <c r="BM22" s="47"/>
      <c r="BN22" s="94">
        <f t="shared" si="16"/>
        <v>0</v>
      </c>
      <c r="BO22" s="104" t="s">
        <v>191</v>
      </c>
    </row>
    <row r="23" spans="1:67" x14ac:dyDescent="0.2">
      <c r="A23" s="18">
        <v>40927</v>
      </c>
      <c r="B23">
        <f t="shared" si="0"/>
        <v>0</v>
      </c>
      <c r="C23">
        <f t="shared" si="11"/>
        <v>54</v>
      </c>
      <c r="D23" s="86">
        <f t="shared" si="1"/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90">
        <f t="shared" si="2"/>
        <v>0</v>
      </c>
      <c r="Q23" s="94">
        <f t="shared" si="3"/>
        <v>0</v>
      </c>
      <c r="R23" s="47"/>
      <c r="S23" s="47"/>
      <c r="T23" s="47"/>
      <c r="U23" s="47"/>
      <c r="V23" s="47"/>
      <c r="W23" s="47"/>
      <c r="X23" s="47"/>
      <c r="Y23" s="47"/>
      <c r="Z23" s="97">
        <f t="shared" si="4"/>
        <v>41</v>
      </c>
      <c r="AA23" s="86">
        <f t="shared" si="5"/>
        <v>0</v>
      </c>
      <c r="AB23" s="47"/>
      <c r="AC23" s="47"/>
      <c r="AD23" s="47"/>
      <c r="AE23" s="47"/>
      <c r="AF23" s="47"/>
      <c r="AG23" s="47"/>
      <c r="AH23" s="47"/>
      <c r="AI23" s="97">
        <f t="shared" si="12"/>
        <v>0</v>
      </c>
      <c r="AJ23" s="35"/>
      <c r="AK23" s="18">
        <v>40927</v>
      </c>
      <c r="AL23" s="86">
        <f t="shared" si="6"/>
        <v>0</v>
      </c>
      <c r="AM23" s="47"/>
      <c r="AN23" s="47"/>
      <c r="AO23" s="47"/>
      <c r="AP23" s="47"/>
      <c r="AQ23" s="97">
        <f t="shared" si="13"/>
        <v>10</v>
      </c>
      <c r="AR23" s="18">
        <v>40927</v>
      </c>
      <c r="AS23" s="102"/>
      <c r="AT23" s="47"/>
      <c r="AU23" s="47"/>
      <c r="AV23" s="97">
        <f t="shared" si="14"/>
        <v>0</v>
      </c>
      <c r="AW23" s="94">
        <f t="shared" si="7"/>
        <v>0</v>
      </c>
      <c r="AX23" s="124"/>
      <c r="AY23" s="47"/>
      <c r="AZ23" s="97">
        <f t="shared" si="17"/>
        <v>0</v>
      </c>
      <c r="BA23" s="94">
        <f t="shared" si="8"/>
        <v>0</v>
      </c>
      <c r="BB23" s="124"/>
      <c r="BC23" s="47"/>
      <c r="BD23" s="47"/>
      <c r="BE23" s="47"/>
      <c r="BF23" s="97">
        <f t="shared" si="18"/>
        <v>2</v>
      </c>
      <c r="BG23" s="94">
        <f t="shared" si="9"/>
        <v>0</v>
      </c>
      <c r="BH23" s="124"/>
      <c r="BI23" s="47"/>
      <c r="BJ23" s="97">
        <f t="shared" si="15"/>
        <v>1</v>
      </c>
      <c r="BK23" s="94">
        <f t="shared" si="10"/>
        <v>0</v>
      </c>
      <c r="BL23" s="124"/>
      <c r="BM23" s="47"/>
      <c r="BN23" s="94">
        <f t="shared" si="16"/>
        <v>0</v>
      </c>
      <c r="BO23" s="104"/>
    </row>
    <row r="24" spans="1:67" x14ac:dyDescent="0.2">
      <c r="A24" s="18">
        <v>40928</v>
      </c>
      <c r="B24">
        <f t="shared" si="0"/>
        <v>2</v>
      </c>
      <c r="C24">
        <f t="shared" si="11"/>
        <v>56</v>
      </c>
      <c r="D24" s="86">
        <f t="shared" si="1"/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90">
        <f t="shared" si="2"/>
        <v>0</v>
      </c>
      <c r="Q24" s="94">
        <f t="shared" si="3"/>
        <v>0</v>
      </c>
      <c r="R24" s="47"/>
      <c r="S24" s="47"/>
      <c r="T24" s="47"/>
      <c r="U24" s="47"/>
      <c r="V24" s="47"/>
      <c r="W24" s="47"/>
      <c r="X24" s="47"/>
      <c r="Y24" s="47"/>
      <c r="Z24" s="97">
        <f t="shared" si="4"/>
        <v>41</v>
      </c>
      <c r="AA24" s="86">
        <f t="shared" si="5"/>
        <v>0</v>
      </c>
      <c r="AB24" s="47"/>
      <c r="AC24" s="47"/>
      <c r="AD24" s="47"/>
      <c r="AE24" s="47"/>
      <c r="AF24" s="47"/>
      <c r="AG24" s="47"/>
      <c r="AH24" s="47"/>
      <c r="AI24" s="97">
        <f t="shared" si="12"/>
        <v>0</v>
      </c>
      <c r="AJ24" s="35"/>
      <c r="AK24" s="18">
        <v>40928</v>
      </c>
      <c r="AL24" s="86">
        <f t="shared" si="6"/>
        <v>1</v>
      </c>
      <c r="AM24" s="47"/>
      <c r="AN24" s="47"/>
      <c r="AO24" s="47">
        <v>1</v>
      </c>
      <c r="AP24" s="47"/>
      <c r="AQ24" s="97">
        <f t="shared" si="13"/>
        <v>11</v>
      </c>
      <c r="AR24" s="18">
        <v>40928</v>
      </c>
      <c r="AS24" s="102"/>
      <c r="AT24" s="47"/>
      <c r="AU24" s="47"/>
      <c r="AV24" s="97">
        <f t="shared" si="14"/>
        <v>0</v>
      </c>
      <c r="AW24" s="94">
        <f t="shared" si="7"/>
        <v>0</v>
      </c>
      <c r="AX24" s="124"/>
      <c r="AY24" s="47"/>
      <c r="AZ24" s="97">
        <f t="shared" si="17"/>
        <v>0</v>
      </c>
      <c r="BA24" s="94">
        <f t="shared" si="8"/>
        <v>1</v>
      </c>
      <c r="BB24" s="124"/>
      <c r="BC24" s="47">
        <v>1</v>
      </c>
      <c r="BD24" s="47"/>
      <c r="BE24" s="47"/>
      <c r="BF24" s="97">
        <f t="shared" si="18"/>
        <v>3</v>
      </c>
      <c r="BG24" s="94">
        <f t="shared" si="9"/>
        <v>0</v>
      </c>
      <c r="BH24" s="124"/>
      <c r="BI24" s="47"/>
      <c r="BJ24" s="97">
        <f t="shared" si="15"/>
        <v>1</v>
      </c>
      <c r="BK24" s="94">
        <f t="shared" si="10"/>
        <v>0</v>
      </c>
      <c r="BL24" s="124"/>
      <c r="BM24" s="47"/>
      <c r="BN24" s="94">
        <f t="shared" si="16"/>
        <v>0</v>
      </c>
      <c r="BO24" s="104"/>
    </row>
    <row r="25" spans="1:67" x14ac:dyDescent="0.2">
      <c r="A25" s="18">
        <v>40929</v>
      </c>
      <c r="B25">
        <f t="shared" si="0"/>
        <v>0</v>
      </c>
      <c r="C25">
        <f t="shared" si="11"/>
        <v>56</v>
      </c>
      <c r="D25" s="86">
        <f t="shared" si="1"/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90">
        <f t="shared" si="2"/>
        <v>0</v>
      </c>
      <c r="Q25" s="94">
        <f t="shared" si="3"/>
        <v>0</v>
      </c>
      <c r="R25" s="47"/>
      <c r="S25" s="47"/>
      <c r="T25" s="47"/>
      <c r="U25" s="47"/>
      <c r="V25" s="47"/>
      <c r="W25" s="47"/>
      <c r="X25" s="47"/>
      <c r="Y25" s="47"/>
      <c r="Z25" s="97">
        <f t="shared" si="4"/>
        <v>41</v>
      </c>
      <c r="AA25" s="86">
        <f t="shared" si="5"/>
        <v>0</v>
      </c>
      <c r="AB25" s="47"/>
      <c r="AC25" s="47"/>
      <c r="AD25" s="47"/>
      <c r="AE25" s="47"/>
      <c r="AF25" s="47"/>
      <c r="AG25" s="47"/>
      <c r="AH25" s="47"/>
      <c r="AI25" s="97">
        <f t="shared" si="12"/>
        <v>0</v>
      </c>
      <c r="AJ25" s="35"/>
      <c r="AK25" s="18">
        <v>40929</v>
      </c>
      <c r="AL25" s="86">
        <f t="shared" si="6"/>
        <v>0</v>
      </c>
      <c r="AM25" s="47"/>
      <c r="AN25" s="47"/>
      <c r="AO25" s="47"/>
      <c r="AP25" s="47"/>
      <c r="AQ25" s="97">
        <f t="shared" si="13"/>
        <v>11</v>
      </c>
      <c r="AR25" s="18">
        <v>40929</v>
      </c>
      <c r="AS25" s="102"/>
      <c r="AT25" s="47"/>
      <c r="AU25" s="47"/>
      <c r="AV25" s="97">
        <f t="shared" si="14"/>
        <v>0</v>
      </c>
      <c r="AW25" s="94">
        <f t="shared" si="7"/>
        <v>0</v>
      </c>
      <c r="AX25" s="124"/>
      <c r="AY25" s="47"/>
      <c r="AZ25" s="97">
        <f t="shared" si="17"/>
        <v>0</v>
      </c>
      <c r="BA25" s="94">
        <f t="shared" si="8"/>
        <v>0</v>
      </c>
      <c r="BB25" s="124"/>
      <c r="BC25" s="47"/>
      <c r="BD25" s="47"/>
      <c r="BE25" s="47"/>
      <c r="BF25" s="97">
        <f t="shared" si="18"/>
        <v>3</v>
      </c>
      <c r="BG25" s="94">
        <f t="shared" si="9"/>
        <v>0</v>
      </c>
      <c r="BH25" s="124"/>
      <c r="BI25" s="47"/>
      <c r="BJ25" s="97">
        <f t="shared" si="15"/>
        <v>1</v>
      </c>
      <c r="BK25" s="94">
        <f t="shared" si="10"/>
        <v>0</v>
      </c>
      <c r="BL25" s="124"/>
      <c r="BM25" s="47"/>
      <c r="BN25" s="94">
        <f t="shared" si="16"/>
        <v>0</v>
      </c>
      <c r="BO25" s="104"/>
    </row>
    <row r="26" spans="1:67" x14ac:dyDescent="0.2">
      <c r="A26" s="18">
        <v>40930</v>
      </c>
      <c r="B26">
        <f t="shared" si="0"/>
        <v>0</v>
      </c>
      <c r="C26">
        <f t="shared" si="11"/>
        <v>56</v>
      </c>
      <c r="D26" s="86">
        <f t="shared" si="1"/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90">
        <f t="shared" si="2"/>
        <v>0</v>
      </c>
      <c r="Q26" s="94">
        <f t="shared" si="3"/>
        <v>0</v>
      </c>
      <c r="R26" s="47"/>
      <c r="S26" s="47"/>
      <c r="T26" s="47"/>
      <c r="U26" s="47"/>
      <c r="V26" s="47"/>
      <c r="W26" s="47"/>
      <c r="X26" s="47"/>
      <c r="Y26" s="47"/>
      <c r="Z26" s="97">
        <f t="shared" si="4"/>
        <v>41</v>
      </c>
      <c r="AA26" s="86">
        <f t="shared" si="5"/>
        <v>0</v>
      </c>
      <c r="AB26" s="47"/>
      <c r="AC26" s="47"/>
      <c r="AD26" s="47"/>
      <c r="AE26" s="47"/>
      <c r="AF26" s="47"/>
      <c r="AG26" s="47"/>
      <c r="AH26" s="47"/>
      <c r="AI26" s="97">
        <f t="shared" si="12"/>
        <v>0</v>
      </c>
      <c r="AJ26" s="35"/>
      <c r="AK26" s="18">
        <v>40930</v>
      </c>
      <c r="AL26" s="86">
        <f t="shared" si="6"/>
        <v>0</v>
      </c>
      <c r="AM26" s="47"/>
      <c r="AN26" s="47"/>
      <c r="AO26" s="47"/>
      <c r="AP26" s="47"/>
      <c r="AQ26" s="97">
        <f t="shared" si="13"/>
        <v>11</v>
      </c>
      <c r="AR26" s="18">
        <v>40930</v>
      </c>
      <c r="AS26" s="102"/>
      <c r="AT26" s="47"/>
      <c r="AU26" s="47"/>
      <c r="AV26" s="97">
        <f t="shared" si="14"/>
        <v>0</v>
      </c>
      <c r="AW26" s="94">
        <f t="shared" si="7"/>
        <v>0</v>
      </c>
      <c r="AX26" s="124"/>
      <c r="AY26" s="47"/>
      <c r="AZ26" s="97">
        <f t="shared" si="17"/>
        <v>0</v>
      </c>
      <c r="BA26" s="94">
        <f t="shared" si="8"/>
        <v>0</v>
      </c>
      <c r="BB26" s="124"/>
      <c r="BC26" s="47"/>
      <c r="BD26" s="47"/>
      <c r="BE26" s="47"/>
      <c r="BF26" s="97">
        <f t="shared" si="18"/>
        <v>3</v>
      </c>
      <c r="BG26" s="94">
        <f t="shared" si="9"/>
        <v>0</v>
      </c>
      <c r="BH26" s="124"/>
      <c r="BI26" s="47"/>
      <c r="BJ26" s="97">
        <f t="shared" si="15"/>
        <v>1</v>
      </c>
      <c r="BK26" s="94">
        <f t="shared" si="10"/>
        <v>0</v>
      </c>
      <c r="BL26" s="124"/>
      <c r="BM26" s="47"/>
      <c r="BN26" s="94">
        <f t="shared" si="16"/>
        <v>0</v>
      </c>
      <c r="BO26" s="104"/>
    </row>
    <row r="27" spans="1:67" x14ac:dyDescent="0.2">
      <c r="A27" s="18">
        <v>40931</v>
      </c>
      <c r="B27">
        <f t="shared" si="0"/>
        <v>8</v>
      </c>
      <c r="C27">
        <f t="shared" si="11"/>
        <v>64</v>
      </c>
      <c r="D27" s="86">
        <f t="shared" si="1"/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90">
        <f t="shared" si="2"/>
        <v>0</v>
      </c>
      <c r="Q27" s="94">
        <f t="shared" si="3"/>
        <v>8</v>
      </c>
      <c r="R27" s="47">
        <v>7</v>
      </c>
      <c r="S27" s="47"/>
      <c r="T27" s="47">
        <v>1</v>
      </c>
      <c r="U27" s="47"/>
      <c r="V27" s="47"/>
      <c r="W27" s="47"/>
      <c r="X27" s="47"/>
      <c r="Y27" s="47"/>
      <c r="Z27" s="97">
        <f t="shared" si="4"/>
        <v>49</v>
      </c>
      <c r="AA27" s="86">
        <f t="shared" si="5"/>
        <v>0</v>
      </c>
      <c r="AB27" s="47"/>
      <c r="AC27" s="47"/>
      <c r="AD27" s="47"/>
      <c r="AE27" s="47"/>
      <c r="AF27" s="47"/>
      <c r="AG27" s="47"/>
      <c r="AH27" s="47"/>
      <c r="AI27" s="97">
        <f t="shared" si="12"/>
        <v>0</v>
      </c>
      <c r="AJ27" s="35"/>
      <c r="AK27" s="18">
        <v>40931</v>
      </c>
      <c r="AL27" s="86">
        <f t="shared" si="6"/>
        <v>0</v>
      </c>
      <c r="AM27" s="47"/>
      <c r="AN27" s="47"/>
      <c r="AO27" s="47"/>
      <c r="AP27" s="47"/>
      <c r="AQ27" s="97">
        <f t="shared" si="13"/>
        <v>11</v>
      </c>
      <c r="AR27" s="18">
        <v>40931</v>
      </c>
      <c r="AS27" s="102"/>
      <c r="AT27" s="47"/>
      <c r="AU27" s="47"/>
      <c r="AV27" s="97">
        <f t="shared" si="14"/>
        <v>0</v>
      </c>
      <c r="AW27" s="94">
        <f t="shared" si="7"/>
        <v>0</v>
      </c>
      <c r="AX27" s="124"/>
      <c r="AY27" s="47"/>
      <c r="AZ27" s="97">
        <f t="shared" si="17"/>
        <v>0</v>
      </c>
      <c r="BA27" s="94">
        <f t="shared" si="8"/>
        <v>0</v>
      </c>
      <c r="BB27" s="124"/>
      <c r="BC27" s="47"/>
      <c r="BD27" s="47"/>
      <c r="BE27" s="47"/>
      <c r="BF27" s="97">
        <f t="shared" si="18"/>
        <v>3</v>
      </c>
      <c r="BG27" s="94">
        <f t="shared" si="9"/>
        <v>0</v>
      </c>
      <c r="BH27" s="124"/>
      <c r="BI27" s="47"/>
      <c r="BJ27" s="97">
        <f t="shared" si="15"/>
        <v>1</v>
      </c>
      <c r="BK27" s="94">
        <f t="shared" si="10"/>
        <v>0</v>
      </c>
      <c r="BL27" s="124"/>
      <c r="BM27" s="47"/>
      <c r="BN27" s="94">
        <f t="shared" si="16"/>
        <v>0</v>
      </c>
      <c r="BO27" s="104" t="s">
        <v>192</v>
      </c>
    </row>
    <row r="28" spans="1:67" x14ac:dyDescent="0.2">
      <c r="A28" s="18">
        <v>40932</v>
      </c>
      <c r="B28">
        <f t="shared" si="0"/>
        <v>0</v>
      </c>
      <c r="C28">
        <f t="shared" si="11"/>
        <v>64</v>
      </c>
      <c r="D28" s="86">
        <f t="shared" si="1"/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90">
        <f t="shared" si="2"/>
        <v>0</v>
      </c>
      <c r="Q28" s="94">
        <f t="shared" si="3"/>
        <v>0</v>
      </c>
      <c r="R28" s="47"/>
      <c r="S28" s="47"/>
      <c r="T28" s="47"/>
      <c r="U28" s="47"/>
      <c r="V28" s="47"/>
      <c r="W28" s="47"/>
      <c r="X28" s="47"/>
      <c r="Y28" s="47"/>
      <c r="Z28" s="97">
        <f t="shared" si="4"/>
        <v>49</v>
      </c>
      <c r="AA28" s="86">
        <f t="shared" si="5"/>
        <v>0</v>
      </c>
      <c r="AB28" s="47"/>
      <c r="AC28" s="47"/>
      <c r="AD28" s="47"/>
      <c r="AE28" s="47"/>
      <c r="AF28" s="47"/>
      <c r="AG28" s="47"/>
      <c r="AH28" s="47"/>
      <c r="AI28" s="97">
        <f t="shared" si="12"/>
        <v>0</v>
      </c>
      <c r="AJ28" s="35"/>
      <c r="AK28" s="18">
        <v>40932</v>
      </c>
      <c r="AL28" s="86">
        <f t="shared" si="6"/>
        <v>0</v>
      </c>
      <c r="AM28" s="47"/>
      <c r="AN28" s="47"/>
      <c r="AO28" s="47"/>
      <c r="AP28" s="47"/>
      <c r="AQ28" s="97">
        <f t="shared" si="13"/>
        <v>11</v>
      </c>
      <c r="AR28" s="18">
        <v>40932</v>
      </c>
      <c r="AS28" s="102"/>
      <c r="AT28" s="47"/>
      <c r="AU28" s="47"/>
      <c r="AV28" s="97">
        <f t="shared" si="14"/>
        <v>0</v>
      </c>
      <c r="AW28" s="94">
        <f t="shared" si="7"/>
        <v>0</v>
      </c>
      <c r="AX28" s="124"/>
      <c r="AY28" s="47"/>
      <c r="AZ28" s="97">
        <f t="shared" si="17"/>
        <v>0</v>
      </c>
      <c r="BA28" s="94">
        <f t="shared" si="8"/>
        <v>0</v>
      </c>
      <c r="BB28" s="124"/>
      <c r="BC28" s="47"/>
      <c r="BD28" s="47"/>
      <c r="BE28" s="47"/>
      <c r="BF28" s="97">
        <f t="shared" si="18"/>
        <v>3</v>
      </c>
      <c r="BG28" s="94">
        <f t="shared" si="9"/>
        <v>0</v>
      </c>
      <c r="BH28" s="124"/>
      <c r="BI28" s="47"/>
      <c r="BJ28" s="97">
        <f t="shared" si="15"/>
        <v>1</v>
      </c>
      <c r="BK28" s="94">
        <f t="shared" si="10"/>
        <v>0</v>
      </c>
      <c r="BL28" s="124"/>
      <c r="BM28" s="47"/>
      <c r="BN28" s="94">
        <f t="shared" si="16"/>
        <v>0</v>
      </c>
      <c r="BO28" s="104"/>
    </row>
    <row r="29" spans="1:67" x14ac:dyDescent="0.2">
      <c r="A29" s="18">
        <v>40933</v>
      </c>
      <c r="B29">
        <f t="shared" si="0"/>
        <v>11</v>
      </c>
      <c r="C29">
        <f t="shared" si="11"/>
        <v>75</v>
      </c>
      <c r="D29" s="86">
        <f t="shared" si="1"/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90">
        <f t="shared" si="2"/>
        <v>0</v>
      </c>
      <c r="Q29" s="94">
        <f t="shared" si="3"/>
        <v>7</v>
      </c>
      <c r="R29" s="47">
        <v>5</v>
      </c>
      <c r="S29" s="47"/>
      <c r="T29" s="47"/>
      <c r="U29" s="47"/>
      <c r="V29" s="47"/>
      <c r="W29" s="47"/>
      <c r="X29" s="47"/>
      <c r="Y29" s="47">
        <v>2</v>
      </c>
      <c r="Z29" s="97">
        <f t="shared" si="4"/>
        <v>56</v>
      </c>
      <c r="AA29" s="86">
        <f t="shared" si="5"/>
        <v>0</v>
      </c>
      <c r="AB29" s="47"/>
      <c r="AC29" s="47"/>
      <c r="AD29" s="47"/>
      <c r="AE29" s="47"/>
      <c r="AF29" s="47"/>
      <c r="AG29" s="47"/>
      <c r="AH29" s="47"/>
      <c r="AI29" s="97">
        <f t="shared" si="12"/>
        <v>0</v>
      </c>
      <c r="AJ29" s="35"/>
      <c r="AK29" s="18">
        <v>40933</v>
      </c>
      <c r="AL29" s="86">
        <f t="shared" si="6"/>
        <v>4</v>
      </c>
      <c r="AM29" s="47"/>
      <c r="AN29" s="47"/>
      <c r="AO29" s="47">
        <v>4</v>
      </c>
      <c r="AP29" s="47"/>
      <c r="AQ29" s="97">
        <f t="shared" si="13"/>
        <v>15</v>
      </c>
      <c r="AR29" s="18">
        <v>40933</v>
      </c>
      <c r="AS29" s="102"/>
      <c r="AT29" s="47"/>
      <c r="AU29" s="47"/>
      <c r="AV29" s="97">
        <f t="shared" si="14"/>
        <v>0</v>
      </c>
      <c r="AW29" s="94">
        <f t="shared" si="7"/>
        <v>0</v>
      </c>
      <c r="AX29" s="124"/>
      <c r="AY29" s="47"/>
      <c r="AZ29" s="97">
        <f t="shared" si="17"/>
        <v>0</v>
      </c>
      <c r="BA29" s="94">
        <f t="shared" si="8"/>
        <v>0</v>
      </c>
      <c r="BB29" s="124"/>
      <c r="BC29" s="47"/>
      <c r="BD29" s="47"/>
      <c r="BE29" s="47"/>
      <c r="BF29" s="97">
        <f t="shared" si="18"/>
        <v>3</v>
      </c>
      <c r="BG29" s="94">
        <f t="shared" si="9"/>
        <v>0</v>
      </c>
      <c r="BH29" s="124"/>
      <c r="BI29" s="47"/>
      <c r="BJ29" s="97">
        <f t="shared" si="15"/>
        <v>1</v>
      </c>
      <c r="BK29" s="94">
        <f t="shared" si="10"/>
        <v>0</v>
      </c>
      <c r="BL29" s="124"/>
      <c r="BM29" s="47"/>
      <c r="BN29" s="94">
        <f t="shared" si="16"/>
        <v>0</v>
      </c>
      <c r="BO29" s="104"/>
    </row>
    <row r="30" spans="1:67" x14ac:dyDescent="0.2">
      <c r="A30" s="18">
        <v>40934</v>
      </c>
      <c r="B30">
        <f t="shared" si="0"/>
        <v>0</v>
      </c>
      <c r="C30">
        <f t="shared" si="11"/>
        <v>75</v>
      </c>
      <c r="D30" s="86">
        <f t="shared" si="1"/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90">
        <f t="shared" si="2"/>
        <v>0</v>
      </c>
      <c r="Q30" s="94">
        <f t="shared" si="3"/>
        <v>0</v>
      </c>
      <c r="R30" s="47"/>
      <c r="S30" s="47"/>
      <c r="T30" s="47"/>
      <c r="U30" s="47"/>
      <c r="V30" s="47"/>
      <c r="W30" s="47"/>
      <c r="X30" s="47"/>
      <c r="Y30" s="47"/>
      <c r="Z30" s="97">
        <f t="shared" si="4"/>
        <v>56</v>
      </c>
      <c r="AA30" s="86">
        <f t="shared" si="5"/>
        <v>0</v>
      </c>
      <c r="AB30" s="47"/>
      <c r="AC30" s="47"/>
      <c r="AD30" s="47"/>
      <c r="AE30" s="47"/>
      <c r="AF30" s="47"/>
      <c r="AG30" s="47"/>
      <c r="AH30" s="47"/>
      <c r="AI30" s="97">
        <f t="shared" si="12"/>
        <v>0</v>
      </c>
      <c r="AJ30" s="35"/>
      <c r="AK30" s="18">
        <v>40934</v>
      </c>
      <c r="AL30" s="86">
        <f t="shared" si="6"/>
        <v>0</v>
      </c>
      <c r="AM30" s="47"/>
      <c r="AN30" s="47"/>
      <c r="AO30" s="47"/>
      <c r="AP30" s="47"/>
      <c r="AQ30" s="97">
        <f t="shared" si="13"/>
        <v>15</v>
      </c>
      <c r="AR30" s="18">
        <v>40934</v>
      </c>
      <c r="AS30" s="102"/>
      <c r="AT30" s="47"/>
      <c r="AU30" s="47"/>
      <c r="AV30" s="97">
        <f t="shared" si="14"/>
        <v>0</v>
      </c>
      <c r="AW30" s="94">
        <f t="shared" si="7"/>
        <v>0</v>
      </c>
      <c r="AX30" s="124"/>
      <c r="AY30" s="47"/>
      <c r="AZ30" s="97">
        <f t="shared" si="17"/>
        <v>0</v>
      </c>
      <c r="BA30" s="94">
        <f t="shared" si="8"/>
        <v>0</v>
      </c>
      <c r="BB30" s="124"/>
      <c r="BC30" s="47"/>
      <c r="BD30" s="47"/>
      <c r="BE30" s="47"/>
      <c r="BF30" s="97">
        <f t="shared" si="18"/>
        <v>3</v>
      </c>
      <c r="BG30" s="94">
        <f t="shared" si="9"/>
        <v>0</v>
      </c>
      <c r="BH30" s="124"/>
      <c r="BI30" s="47"/>
      <c r="BJ30" s="97">
        <f t="shared" si="15"/>
        <v>1</v>
      </c>
      <c r="BK30" s="94">
        <f t="shared" si="10"/>
        <v>0</v>
      </c>
      <c r="BL30" s="124"/>
      <c r="BM30" s="47"/>
      <c r="BN30" s="94">
        <f t="shared" si="16"/>
        <v>0</v>
      </c>
      <c r="BO30" s="104"/>
    </row>
    <row r="31" spans="1:67" x14ac:dyDescent="0.2">
      <c r="A31" s="18">
        <v>40935</v>
      </c>
      <c r="B31">
        <f t="shared" si="0"/>
        <v>4</v>
      </c>
      <c r="C31">
        <f t="shared" si="11"/>
        <v>79</v>
      </c>
      <c r="D31" s="86">
        <f t="shared" si="1"/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90">
        <f t="shared" si="2"/>
        <v>0</v>
      </c>
      <c r="Q31" s="94">
        <f t="shared" si="3"/>
        <v>4</v>
      </c>
      <c r="R31" s="47">
        <v>3</v>
      </c>
      <c r="S31" s="47"/>
      <c r="T31" s="47">
        <v>1</v>
      </c>
      <c r="U31" s="47"/>
      <c r="V31" s="47"/>
      <c r="W31" s="47"/>
      <c r="X31" s="47"/>
      <c r="Y31" s="47"/>
      <c r="Z31" s="97">
        <f t="shared" si="4"/>
        <v>60</v>
      </c>
      <c r="AA31" s="86">
        <f t="shared" si="5"/>
        <v>0</v>
      </c>
      <c r="AB31" s="47"/>
      <c r="AC31" s="47"/>
      <c r="AD31" s="47"/>
      <c r="AE31" s="47"/>
      <c r="AF31" s="47"/>
      <c r="AG31" s="47"/>
      <c r="AH31" s="47"/>
      <c r="AI31" s="97">
        <f t="shared" si="12"/>
        <v>0</v>
      </c>
      <c r="AJ31" s="35"/>
      <c r="AK31" s="18">
        <v>40935</v>
      </c>
      <c r="AL31" s="86">
        <f t="shared" si="6"/>
        <v>0</v>
      </c>
      <c r="AM31" s="47"/>
      <c r="AN31" s="47"/>
      <c r="AO31" s="47"/>
      <c r="AP31" s="47"/>
      <c r="AQ31" s="97">
        <f t="shared" si="13"/>
        <v>15</v>
      </c>
      <c r="AR31" s="18">
        <v>40935</v>
      </c>
      <c r="AS31" s="102"/>
      <c r="AT31" s="47"/>
      <c r="AU31" s="47"/>
      <c r="AV31" s="97">
        <f t="shared" si="14"/>
        <v>0</v>
      </c>
      <c r="AW31" s="94">
        <f t="shared" si="7"/>
        <v>0</v>
      </c>
      <c r="AX31" s="124"/>
      <c r="AY31" s="47"/>
      <c r="AZ31" s="97">
        <f t="shared" si="17"/>
        <v>0</v>
      </c>
      <c r="BA31" s="94">
        <f t="shared" si="8"/>
        <v>0</v>
      </c>
      <c r="BB31" s="124"/>
      <c r="BC31" s="47"/>
      <c r="BD31" s="47"/>
      <c r="BE31" s="47"/>
      <c r="BF31" s="97">
        <f t="shared" si="18"/>
        <v>3</v>
      </c>
      <c r="BG31" s="94">
        <f t="shared" si="9"/>
        <v>0</v>
      </c>
      <c r="BH31" s="124"/>
      <c r="BI31" s="47"/>
      <c r="BJ31" s="97">
        <f t="shared" si="15"/>
        <v>1</v>
      </c>
      <c r="BK31" s="94">
        <f t="shared" si="10"/>
        <v>0</v>
      </c>
      <c r="BL31" s="124"/>
      <c r="BM31" s="47"/>
      <c r="BN31" s="94">
        <f t="shared" si="16"/>
        <v>0</v>
      </c>
      <c r="BO31" s="104"/>
    </row>
    <row r="32" spans="1:67" x14ac:dyDescent="0.2">
      <c r="A32" s="18">
        <v>40936</v>
      </c>
      <c r="B32">
        <f t="shared" si="0"/>
        <v>0</v>
      </c>
      <c r="C32">
        <f t="shared" si="11"/>
        <v>79</v>
      </c>
      <c r="D32" s="86">
        <f t="shared" si="1"/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90">
        <f t="shared" si="2"/>
        <v>0</v>
      </c>
      <c r="Q32" s="94">
        <f t="shared" si="3"/>
        <v>0</v>
      </c>
      <c r="R32" s="47"/>
      <c r="S32" s="47"/>
      <c r="T32" s="47"/>
      <c r="U32" s="47"/>
      <c r="V32" s="47"/>
      <c r="W32" s="47"/>
      <c r="X32" s="47"/>
      <c r="Y32" s="47"/>
      <c r="Z32" s="97">
        <f t="shared" si="4"/>
        <v>60</v>
      </c>
      <c r="AA32" s="86">
        <f t="shared" si="5"/>
        <v>0</v>
      </c>
      <c r="AB32" s="47"/>
      <c r="AC32" s="47"/>
      <c r="AD32" s="47"/>
      <c r="AE32" s="47"/>
      <c r="AF32" s="47"/>
      <c r="AG32" s="47"/>
      <c r="AH32" s="47"/>
      <c r="AI32" s="97">
        <f t="shared" si="12"/>
        <v>0</v>
      </c>
      <c r="AJ32" s="35"/>
      <c r="AK32" s="18">
        <v>40936</v>
      </c>
      <c r="AL32" s="86">
        <f t="shared" si="6"/>
        <v>0</v>
      </c>
      <c r="AM32" s="47"/>
      <c r="AN32" s="47"/>
      <c r="AO32" s="47"/>
      <c r="AP32" s="47"/>
      <c r="AQ32" s="97">
        <f t="shared" si="13"/>
        <v>15</v>
      </c>
      <c r="AR32" s="18">
        <v>40936</v>
      </c>
      <c r="AS32" s="102"/>
      <c r="AT32" s="47"/>
      <c r="AU32" s="47"/>
      <c r="AV32" s="97">
        <f t="shared" si="14"/>
        <v>0</v>
      </c>
      <c r="AW32" s="94">
        <f t="shared" si="7"/>
        <v>0</v>
      </c>
      <c r="AX32" s="124"/>
      <c r="AY32" s="47"/>
      <c r="AZ32" s="97">
        <f t="shared" si="17"/>
        <v>0</v>
      </c>
      <c r="BA32" s="94">
        <f t="shared" si="8"/>
        <v>0</v>
      </c>
      <c r="BB32" s="124"/>
      <c r="BC32" s="47"/>
      <c r="BD32" s="47"/>
      <c r="BE32" s="47"/>
      <c r="BF32" s="97">
        <f t="shared" si="18"/>
        <v>3</v>
      </c>
      <c r="BG32" s="94">
        <f t="shared" si="9"/>
        <v>0</v>
      </c>
      <c r="BH32" s="124"/>
      <c r="BI32" s="47"/>
      <c r="BJ32" s="97">
        <f>SUM(BG32+BJ31)</f>
        <v>1</v>
      </c>
      <c r="BK32" s="94">
        <f t="shared" si="10"/>
        <v>0</v>
      </c>
      <c r="BL32" s="124"/>
      <c r="BM32" s="47"/>
      <c r="BN32" s="94">
        <f t="shared" si="16"/>
        <v>0</v>
      </c>
      <c r="BO32" s="104"/>
    </row>
    <row r="33" spans="1:67" x14ac:dyDescent="0.2">
      <c r="A33" s="18">
        <v>40937</v>
      </c>
      <c r="B33">
        <f t="shared" si="0"/>
        <v>0</v>
      </c>
      <c r="C33">
        <f t="shared" si="11"/>
        <v>79</v>
      </c>
      <c r="D33" s="86">
        <f t="shared" si="1"/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90">
        <f t="shared" si="2"/>
        <v>0</v>
      </c>
      <c r="Q33" s="94">
        <f t="shared" si="3"/>
        <v>0</v>
      </c>
      <c r="R33" s="47"/>
      <c r="S33" s="47"/>
      <c r="T33" s="47"/>
      <c r="U33" s="47"/>
      <c r="V33" s="47"/>
      <c r="W33" s="47"/>
      <c r="X33" s="47"/>
      <c r="Y33" s="47"/>
      <c r="Z33" s="97">
        <f t="shared" si="4"/>
        <v>60</v>
      </c>
      <c r="AA33" s="86">
        <f t="shared" si="5"/>
        <v>0</v>
      </c>
      <c r="AB33" s="47"/>
      <c r="AC33" s="47"/>
      <c r="AD33" s="47"/>
      <c r="AE33" s="47"/>
      <c r="AF33" s="47"/>
      <c r="AG33" s="47"/>
      <c r="AH33" s="47"/>
      <c r="AI33" s="97">
        <f t="shared" si="12"/>
        <v>0</v>
      </c>
      <c r="AJ33" s="35"/>
      <c r="AK33" s="18">
        <v>40937</v>
      </c>
      <c r="AL33" s="86">
        <f t="shared" si="6"/>
        <v>0</v>
      </c>
      <c r="AM33" s="47"/>
      <c r="AN33" s="47"/>
      <c r="AO33" s="47"/>
      <c r="AP33" s="47"/>
      <c r="AQ33" s="97">
        <f t="shared" si="13"/>
        <v>15</v>
      </c>
      <c r="AR33" s="18">
        <v>40937</v>
      </c>
      <c r="AS33" s="102"/>
      <c r="AT33" s="47"/>
      <c r="AU33" s="47"/>
      <c r="AV33" s="97">
        <f t="shared" si="14"/>
        <v>0</v>
      </c>
      <c r="AW33" s="94">
        <f t="shared" si="7"/>
        <v>0</v>
      </c>
      <c r="AX33" s="124"/>
      <c r="AY33" s="47"/>
      <c r="AZ33" s="97">
        <f t="shared" si="17"/>
        <v>0</v>
      </c>
      <c r="BA33" s="94">
        <f t="shared" si="8"/>
        <v>0</v>
      </c>
      <c r="BB33" s="124"/>
      <c r="BC33" s="47"/>
      <c r="BD33" s="47"/>
      <c r="BE33" s="47"/>
      <c r="BF33" s="97">
        <f t="shared" si="18"/>
        <v>3</v>
      </c>
      <c r="BG33" s="94">
        <f t="shared" si="9"/>
        <v>0</v>
      </c>
      <c r="BH33" s="124"/>
      <c r="BI33" s="47"/>
      <c r="BJ33" s="97">
        <f t="shared" si="15"/>
        <v>1</v>
      </c>
      <c r="BK33" s="94">
        <f t="shared" si="10"/>
        <v>0</v>
      </c>
      <c r="BL33" s="124"/>
      <c r="BM33" s="47"/>
      <c r="BN33" s="94">
        <f t="shared" si="16"/>
        <v>0</v>
      </c>
      <c r="BO33" s="104"/>
    </row>
    <row r="34" spans="1:67" x14ac:dyDescent="0.2">
      <c r="A34" s="18">
        <v>40938</v>
      </c>
      <c r="B34">
        <f t="shared" si="0"/>
        <v>9</v>
      </c>
      <c r="C34">
        <f t="shared" si="11"/>
        <v>88</v>
      </c>
      <c r="D34" s="87">
        <f t="shared" si="1"/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90">
        <f t="shared" si="2"/>
        <v>0</v>
      </c>
      <c r="Q34" s="95">
        <f t="shared" si="3"/>
        <v>8</v>
      </c>
      <c r="R34" s="47">
        <v>5</v>
      </c>
      <c r="S34" s="47"/>
      <c r="T34" s="47">
        <v>2</v>
      </c>
      <c r="U34" s="47"/>
      <c r="V34" s="47">
        <v>1</v>
      </c>
      <c r="W34" s="47"/>
      <c r="X34" s="47"/>
      <c r="Y34" s="47"/>
      <c r="Z34" s="98">
        <f t="shared" si="4"/>
        <v>68</v>
      </c>
      <c r="AA34" s="86">
        <f t="shared" si="5"/>
        <v>0</v>
      </c>
      <c r="AB34" s="47"/>
      <c r="AC34" s="47"/>
      <c r="AD34" s="47"/>
      <c r="AE34" s="47"/>
      <c r="AF34" s="47"/>
      <c r="AG34" s="47"/>
      <c r="AH34" s="47"/>
      <c r="AI34" s="97">
        <f t="shared" si="12"/>
        <v>0</v>
      </c>
      <c r="AJ34" s="36"/>
      <c r="AK34" s="18">
        <v>40938</v>
      </c>
      <c r="AL34" s="86">
        <f t="shared" si="6"/>
        <v>1</v>
      </c>
      <c r="AM34" s="47"/>
      <c r="AN34" s="47"/>
      <c r="AO34" s="47">
        <v>1</v>
      </c>
      <c r="AP34" s="47"/>
      <c r="AQ34" s="97">
        <f t="shared" si="13"/>
        <v>16</v>
      </c>
      <c r="AR34" s="18">
        <v>40938</v>
      </c>
      <c r="AS34" s="102"/>
      <c r="AT34" s="47"/>
      <c r="AU34" s="47"/>
      <c r="AV34" s="97">
        <f t="shared" si="14"/>
        <v>0</v>
      </c>
      <c r="AW34" s="94">
        <f t="shared" si="7"/>
        <v>0</v>
      </c>
      <c r="AX34" s="124"/>
      <c r="AY34" s="47"/>
      <c r="AZ34" s="97">
        <f t="shared" si="17"/>
        <v>0</v>
      </c>
      <c r="BA34" s="94">
        <f t="shared" si="8"/>
        <v>0</v>
      </c>
      <c r="BB34" s="124"/>
      <c r="BC34" s="47"/>
      <c r="BD34" s="47"/>
      <c r="BE34" s="47"/>
      <c r="BF34" s="97">
        <f t="shared" si="18"/>
        <v>3</v>
      </c>
      <c r="BG34" s="94">
        <f t="shared" si="9"/>
        <v>0</v>
      </c>
      <c r="BH34" s="124"/>
      <c r="BI34" s="47"/>
      <c r="BJ34" s="97">
        <f t="shared" si="15"/>
        <v>1</v>
      </c>
      <c r="BK34" s="94">
        <f t="shared" si="10"/>
        <v>0</v>
      </c>
      <c r="BL34" s="124"/>
      <c r="BM34" s="47"/>
      <c r="BN34" s="94">
        <f t="shared" si="16"/>
        <v>0</v>
      </c>
      <c r="BO34" s="104" t="s">
        <v>193</v>
      </c>
    </row>
    <row r="35" spans="1:67" x14ac:dyDescent="0.2">
      <c r="A35" s="18">
        <v>40939</v>
      </c>
      <c r="B35">
        <f t="shared" si="0"/>
        <v>0</v>
      </c>
      <c r="C35">
        <f t="shared" si="11"/>
        <v>88</v>
      </c>
      <c r="D35" s="87">
        <f t="shared" si="1"/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90">
        <f t="shared" si="2"/>
        <v>0</v>
      </c>
      <c r="Q35" s="95">
        <f t="shared" si="3"/>
        <v>0</v>
      </c>
      <c r="R35" s="47"/>
      <c r="S35" s="47"/>
      <c r="T35" s="47"/>
      <c r="U35" s="47"/>
      <c r="V35" s="47"/>
      <c r="W35" s="47"/>
      <c r="X35" s="47"/>
      <c r="Y35" s="47"/>
      <c r="Z35" s="98">
        <f t="shared" si="4"/>
        <v>68</v>
      </c>
      <c r="AA35" s="86">
        <f t="shared" si="5"/>
        <v>0</v>
      </c>
      <c r="AB35" s="47"/>
      <c r="AC35" s="47"/>
      <c r="AD35" s="47"/>
      <c r="AE35" s="47"/>
      <c r="AF35" s="47"/>
      <c r="AG35" s="47"/>
      <c r="AH35" s="47"/>
      <c r="AI35" s="97">
        <f t="shared" si="12"/>
        <v>0</v>
      </c>
      <c r="AJ35" s="33"/>
      <c r="AK35" s="18">
        <v>40574</v>
      </c>
      <c r="AL35" s="86">
        <f t="shared" si="6"/>
        <v>0</v>
      </c>
      <c r="AM35" s="47"/>
      <c r="AN35" s="47"/>
      <c r="AO35" s="47"/>
      <c r="AP35" s="47"/>
      <c r="AQ35" s="97">
        <f t="shared" si="13"/>
        <v>16</v>
      </c>
      <c r="AR35" s="18">
        <v>40939</v>
      </c>
      <c r="AS35" s="102"/>
      <c r="AT35" s="47"/>
      <c r="AU35" s="47"/>
      <c r="AV35" s="97">
        <f t="shared" si="14"/>
        <v>0</v>
      </c>
      <c r="AW35" s="94">
        <f t="shared" si="7"/>
        <v>0</v>
      </c>
      <c r="AX35" s="124"/>
      <c r="AY35" s="47"/>
      <c r="AZ35" s="97">
        <f t="shared" si="17"/>
        <v>0</v>
      </c>
      <c r="BA35" s="94">
        <f t="shared" si="8"/>
        <v>0</v>
      </c>
      <c r="BB35" s="124"/>
      <c r="BC35" s="47"/>
      <c r="BD35" s="47"/>
      <c r="BE35" s="47"/>
      <c r="BF35" s="97">
        <f t="shared" si="18"/>
        <v>3</v>
      </c>
      <c r="BG35" s="94">
        <f t="shared" si="9"/>
        <v>0</v>
      </c>
      <c r="BH35" s="124"/>
      <c r="BI35" s="47"/>
      <c r="BJ35" s="97">
        <f t="shared" si="15"/>
        <v>1</v>
      </c>
      <c r="BK35" s="94">
        <f t="shared" si="10"/>
        <v>0</v>
      </c>
      <c r="BL35" s="124"/>
      <c r="BM35" s="47"/>
      <c r="BN35" s="94">
        <f t="shared" si="16"/>
        <v>0</v>
      </c>
      <c r="BO35" s="109"/>
    </row>
    <row r="36" spans="1:67" s="30" customFormat="1" x14ac:dyDescent="0.2">
      <c r="A36" s="28" t="s">
        <v>52</v>
      </c>
      <c r="B36" s="29"/>
      <c r="C36" s="29"/>
      <c r="D36" s="37">
        <f>SUM(D5:D34)</f>
        <v>0</v>
      </c>
      <c r="E36" s="37">
        <f>SUM(E5:E34)</f>
        <v>0</v>
      </c>
      <c r="F36" s="37">
        <f>SUM(F5:F34)</f>
        <v>0</v>
      </c>
      <c r="G36" s="37">
        <f>SUM(G5:G34)</f>
        <v>0</v>
      </c>
      <c r="H36" s="37">
        <f t="shared" ref="H36:O36" si="19">SUM(H5:H35)</f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7">
        <f t="shared" si="19"/>
        <v>0</v>
      </c>
      <c r="O36" s="37">
        <f t="shared" si="19"/>
        <v>0</v>
      </c>
      <c r="P36" s="29">
        <f>SUM(P35)</f>
        <v>0</v>
      </c>
      <c r="Q36" s="37">
        <f>SUM(Q5:Q34)</f>
        <v>68</v>
      </c>
      <c r="R36" s="37">
        <f t="shared" ref="R36:Y36" si="20">SUM(R5:R35)</f>
        <v>50</v>
      </c>
      <c r="S36" s="37">
        <f>SUM(S5:S35)</f>
        <v>0</v>
      </c>
      <c r="T36" s="37">
        <f t="shared" si="20"/>
        <v>6</v>
      </c>
      <c r="U36" s="37">
        <f t="shared" si="20"/>
        <v>0</v>
      </c>
      <c r="V36" s="37">
        <f>SUM(V5:V35)</f>
        <v>1</v>
      </c>
      <c r="W36" s="37">
        <f t="shared" si="20"/>
        <v>9</v>
      </c>
      <c r="X36" s="37">
        <f t="shared" si="20"/>
        <v>0</v>
      </c>
      <c r="Y36" s="37">
        <f t="shared" si="20"/>
        <v>2</v>
      </c>
      <c r="Z36" s="37">
        <f>SUM(Z35)</f>
        <v>68</v>
      </c>
      <c r="AA36" s="37">
        <f>SUM(AA5:AA34)</f>
        <v>0</v>
      </c>
      <c r="AB36" s="37">
        <f t="shared" ref="AB36:AH36" si="21">SUM(AB5:AB35)</f>
        <v>0</v>
      </c>
      <c r="AC36" s="37">
        <f t="shared" si="21"/>
        <v>0</v>
      </c>
      <c r="AD36" s="37">
        <f t="shared" si="21"/>
        <v>0</v>
      </c>
      <c r="AE36" s="37">
        <f t="shared" si="21"/>
        <v>0</v>
      </c>
      <c r="AF36" s="37">
        <f t="shared" si="21"/>
        <v>0</v>
      </c>
      <c r="AG36" s="37">
        <f t="shared" si="21"/>
        <v>0</v>
      </c>
      <c r="AH36" s="37">
        <f t="shared" si="21"/>
        <v>0</v>
      </c>
      <c r="AI36" s="37">
        <f>SUM(AI35)</f>
        <v>0</v>
      </c>
      <c r="AJ36" s="37"/>
      <c r="AK36" s="29"/>
      <c r="AL36" s="37">
        <f>SUM(AL5:AL35)</f>
        <v>16</v>
      </c>
      <c r="AM36" s="37">
        <f>SUM(AM5:AM35)</f>
        <v>0</v>
      </c>
      <c r="AN36" s="37">
        <f>SUM(AN5:AN35)</f>
        <v>8</v>
      </c>
      <c r="AO36" s="37">
        <f>SUM(AO5:AO35)</f>
        <v>8</v>
      </c>
      <c r="AP36" s="37">
        <f>SUM(AP5:AP35)</f>
        <v>0</v>
      </c>
      <c r="AQ36" s="37">
        <f>SUM(AQ35)</f>
        <v>16</v>
      </c>
      <c r="AR36" s="29"/>
      <c r="AS36" s="37">
        <f>SUM(AS5:AS35)</f>
        <v>0</v>
      </c>
      <c r="AT36" s="37">
        <f>SUM(AT5:AT35)</f>
        <v>0</v>
      </c>
      <c r="AU36" s="37">
        <f>SUM(AU5:AU35)</f>
        <v>0</v>
      </c>
      <c r="AV36" s="37">
        <f>SUM(AV35)</f>
        <v>0</v>
      </c>
      <c r="AW36" s="37">
        <f>SUM(AW5:AW35)</f>
        <v>0</v>
      </c>
      <c r="AX36" s="37">
        <f>SUM(AX5:AX35)</f>
        <v>0</v>
      </c>
      <c r="AY36" s="37">
        <f>SUM(AY5:AY35)</f>
        <v>0</v>
      </c>
      <c r="AZ36" s="37">
        <f>SUM(AZ35)</f>
        <v>0</v>
      </c>
      <c r="BA36" s="37">
        <f>SUM(BA5:BA35)</f>
        <v>3</v>
      </c>
      <c r="BB36" s="37">
        <f>SUM(BB5:BB35)</f>
        <v>0</v>
      </c>
      <c r="BC36" s="37">
        <f>SUM(BC5:BC35)</f>
        <v>3</v>
      </c>
      <c r="BD36" s="37">
        <f>SUM(BD5:BD35)</f>
        <v>0</v>
      </c>
      <c r="BE36" s="37">
        <f>SUM(BE5:BE35)</f>
        <v>0</v>
      </c>
      <c r="BF36" s="37">
        <f>SUM(BF35)</f>
        <v>3</v>
      </c>
      <c r="BG36" s="37">
        <f>SUM(BG5:BG35)</f>
        <v>1</v>
      </c>
      <c r="BH36" s="37">
        <f>SUM(BH5:BH35)</f>
        <v>1</v>
      </c>
      <c r="BI36" s="37">
        <f>SUM(BI5:BI35)</f>
        <v>0</v>
      </c>
      <c r="BJ36" s="37">
        <f>SUM(BJ35)</f>
        <v>1</v>
      </c>
      <c r="BK36" s="37">
        <f>SUM(BK5:BK35)</f>
        <v>0</v>
      </c>
      <c r="BL36" s="37">
        <f>SUM(BL5:BL35)</f>
        <v>0</v>
      </c>
      <c r="BM36" s="37">
        <f>SUM(BM5:BM35)</f>
        <v>0</v>
      </c>
      <c r="BN36" s="37">
        <f>SUM(BN35)</f>
        <v>0</v>
      </c>
      <c r="BO36" s="29"/>
    </row>
    <row r="37" spans="1:67" x14ac:dyDescent="0.2">
      <c r="A37" s="18"/>
      <c r="AK37"/>
      <c r="AR37"/>
    </row>
    <row r="38" spans="1:67" x14ac:dyDescent="0.2">
      <c r="A38" s="18"/>
      <c r="AK38"/>
      <c r="AR38"/>
    </row>
    <row r="39" spans="1:67" x14ac:dyDescent="0.2">
      <c r="A39" s="18"/>
      <c r="AK39"/>
      <c r="AR39"/>
    </row>
    <row r="40" spans="1:67" x14ac:dyDescent="0.2">
      <c r="A40" s="18"/>
      <c r="AK40"/>
      <c r="AR40"/>
    </row>
    <row r="41" spans="1:67" x14ac:dyDescent="0.2">
      <c r="A41" s="18"/>
      <c r="AK41"/>
      <c r="AR41"/>
    </row>
    <row r="42" spans="1:67" x14ac:dyDescent="0.2">
      <c r="AK42"/>
      <c r="AR42"/>
    </row>
    <row r="43" spans="1:67" x14ac:dyDescent="0.2">
      <c r="AK43"/>
      <c r="AR43"/>
    </row>
    <row r="44" spans="1:67" x14ac:dyDescent="0.2">
      <c r="AK44"/>
      <c r="AR44"/>
    </row>
    <row r="45" spans="1:67" x14ac:dyDescent="0.2">
      <c r="AK45"/>
      <c r="AR45"/>
    </row>
    <row r="46" spans="1:67" x14ac:dyDescent="0.2">
      <c r="AK46"/>
      <c r="AR46"/>
    </row>
    <row r="47" spans="1:67" x14ac:dyDescent="0.2">
      <c r="AK47"/>
      <c r="AR47"/>
    </row>
    <row r="48" spans="1:67" x14ac:dyDescent="0.2">
      <c r="AK48"/>
      <c r="AR48"/>
    </row>
  </sheetData>
  <sheetProtection selectLockedCells="1"/>
  <mergeCells count="14">
    <mergeCell ref="T4:V4"/>
    <mergeCell ref="D2:P2"/>
    <mergeCell ref="Q2:Z2"/>
    <mergeCell ref="AA2:AI2"/>
    <mergeCell ref="R4:S4"/>
    <mergeCell ref="BK2:BN2"/>
    <mergeCell ref="AB4:AC4"/>
    <mergeCell ref="AF4:AG4"/>
    <mergeCell ref="AN4:AO4"/>
    <mergeCell ref="AS2:AV2"/>
    <mergeCell ref="AW2:AZ2"/>
    <mergeCell ref="BA2:BF2"/>
    <mergeCell ref="BG2:BJ2"/>
    <mergeCell ref="AL2:AQ2"/>
  </mergeCells>
  <phoneticPr fontId="2" type="noConversion"/>
  <pageMargins left="0.25" right="0.25" top="0.25" bottom="0.25" header="0.5" footer="0.5"/>
  <pageSetup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11-12 season totals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Nathan Nesbit</cp:lastModifiedBy>
  <cp:lastPrinted>2011-09-13T17:58:56Z</cp:lastPrinted>
  <dcterms:created xsi:type="dcterms:W3CDTF">2010-06-15T18:51:15Z</dcterms:created>
  <dcterms:modified xsi:type="dcterms:W3CDTF">2017-07-11T20:29:30Z</dcterms:modified>
</cp:coreProperties>
</file>