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f1c53e32410126/Fishing/Baker Data/"/>
    </mc:Choice>
  </mc:AlternateContent>
  <bookViews>
    <workbookView xWindow="165" yWindow="45" windowWidth="15480" windowHeight="7620" tabRatio="621"/>
  </bookViews>
  <sheets>
    <sheet name="12-13 season totals" sheetId="13" r:id="rId1"/>
    <sheet name="June" sheetId="1" r:id="rId2"/>
    <sheet name="July" sheetId="2" r:id="rId3"/>
    <sheet name="Aug" sheetId="3" r:id="rId4"/>
    <sheet name="Sept" sheetId="4" r:id="rId5"/>
    <sheet name="Oct" sheetId="5" r:id="rId6"/>
    <sheet name="Nov" sheetId="6" r:id="rId7"/>
    <sheet name="Dec" sheetId="7" r:id="rId8"/>
    <sheet name="Jan" sheetId="8" r:id="rId9"/>
    <sheet name="Feb" sheetId="9" r:id="rId10"/>
    <sheet name="March" sheetId="10" r:id="rId11"/>
    <sheet name="April" sheetId="11" r:id="rId12"/>
    <sheet name="May" sheetId="12" r:id="rId13"/>
  </sheets>
  <calcPr calcId="171027"/>
</workbook>
</file>

<file path=xl/calcChain.xml><?xml version="1.0" encoding="utf-8"?>
<calcChain xmlns="http://schemas.openxmlformats.org/spreadsheetml/2006/main">
  <c r="D32" i="9" l="1"/>
  <c r="AL32" i="9"/>
  <c r="D26" i="9"/>
  <c r="BA26" i="9"/>
  <c r="AL26" i="9"/>
  <c r="BA6" i="9"/>
  <c r="BA7" i="9"/>
  <c r="AL7" i="9"/>
  <c r="BA8" i="9"/>
  <c r="AL8" i="9"/>
  <c r="BA9" i="9"/>
  <c r="AL9" i="9"/>
  <c r="BA10" i="9"/>
  <c r="AL10" i="9"/>
  <c r="Q10" i="9"/>
  <c r="BA11" i="9"/>
  <c r="AL11" i="9"/>
  <c r="BA12" i="9"/>
  <c r="AL12" i="9"/>
  <c r="BA13" i="9"/>
  <c r="AL13" i="9"/>
  <c r="BA14" i="9"/>
  <c r="AL14" i="9"/>
  <c r="BA15" i="9"/>
  <c r="AL15" i="9"/>
  <c r="BA16" i="9"/>
  <c r="AL16" i="9"/>
  <c r="BA17" i="9"/>
  <c r="AL17" i="9"/>
  <c r="BA18" i="9"/>
  <c r="AL18" i="9"/>
  <c r="BA19" i="9"/>
  <c r="AL19" i="9"/>
  <c r="BA20" i="9"/>
  <c r="AL20" i="9"/>
  <c r="BA21" i="9"/>
  <c r="AL21" i="9"/>
  <c r="BA22" i="9"/>
  <c r="AL22" i="9"/>
  <c r="BA23" i="9"/>
  <c r="AL23" i="9"/>
  <c r="BA24" i="9"/>
  <c r="AL24" i="9"/>
  <c r="BA25" i="9"/>
  <c r="AL25" i="9"/>
  <c r="BA27" i="9"/>
  <c r="AL27" i="9"/>
  <c r="BA28" i="9"/>
  <c r="AL28" i="9"/>
  <c r="BA29" i="9"/>
  <c r="AL29" i="9"/>
  <c r="AL30" i="9"/>
  <c r="AL31" i="9"/>
  <c r="Q32" i="9"/>
  <c r="AA32" i="9"/>
  <c r="Q30" i="9"/>
  <c r="BK32" i="9"/>
  <c r="BG32" i="9"/>
  <c r="BA32" i="9"/>
  <c r="AW32" i="9"/>
  <c r="AS32" i="9"/>
  <c r="BC35" i="4"/>
  <c r="BD11" i="13" s="1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5" i="7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BA8" i="8"/>
  <c r="BA7" i="8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F5" i="9"/>
  <c r="BF6" i="9"/>
  <c r="BA30" i="9"/>
  <c r="BA31" i="9"/>
  <c r="BA33" i="9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A30" i="6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AI5" i="9"/>
  <c r="AI6" i="9"/>
  <c r="AI7" i="9" s="1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3" i="9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6" i="6"/>
  <c r="AA7" i="6"/>
  <c r="AA8" i="6"/>
  <c r="AA9" i="6"/>
  <c r="AA10" i="6"/>
  <c r="AA11" i="6"/>
  <c r="AA5" i="5"/>
  <c r="AA6" i="5"/>
  <c r="AA12" i="6"/>
  <c r="AA13" i="6"/>
  <c r="AA14" i="6"/>
  <c r="AA15" i="6"/>
  <c r="AA16" i="6"/>
  <c r="S36" i="5"/>
  <c r="U13" i="13" s="1"/>
  <c r="S35" i="6"/>
  <c r="U15" i="13" s="1"/>
  <c r="S34" i="9"/>
  <c r="U21" i="13" s="1"/>
  <c r="S35" i="4"/>
  <c r="U11" i="13" s="1"/>
  <c r="S36" i="7"/>
  <c r="U17" i="13" s="1"/>
  <c r="S36" i="8"/>
  <c r="U19" i="13" s="1"/>
  <c r="R35" i="6"/>
  <c r="T15" i="13" s="1"/>
  <c r="R36" i="5"/>
  <c r="T13" i="13" s="1"/>
  <c r="R35" i="4"/>
  <c r="T11" i="13" s="1"/>
  <c r="T36" i="12"/>
  <c r="U27" i="13" s="1"/>
  <c r="S35" i="11"/>
  <c r="U25" i="13" s="1"/>
  <c r="S36" i="10"/>
  <c r="U23" i="13" s="1"/>
  <c r="S36" i="3"/>
  <c r="U9" i="13" s="1"/>
  <c r="S36" i="2"/>
  <c r="U7" i="13" s="1"/>
  <c r="S35" i="1"/>
  <c r="U5" i="13" s="1"/>
  <c r="Q34" i="11"/>
  <c r="Q32" i="10"/>
  <c r="Q14" i="9"/>
  <c r="Z5" i="9"/>
  <c r="Q6" i="9"/>
  <c r="Z6" i="9" s="1"/>
  <c r="Z7" i="9" s="1"/>
  <c r="Q7" i="9"/>
  <c r="Q8" i="9"/>
  <c r="Q9" i="9"/>
  <c r="Q11" i="9"/>
  <c r="Q12" i="9"/>
  <c r="Q13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1" i="9"/>
  <c r="Q33" i="9"/>
  <c r="Q27" i="7"/>
  <c r="Q32" i="2"/>
  <c r="Q5" i="2"/>
  <c r="Q5" i="4"/>
  <c r="T35" i="4"/>
  <c r="T36" i="3"/>
  <c r="T35" i="1"/>
  <c r="T35" i="6"/>
  <c r="V15" i="13"/>
  <c r="T36" i="7"/>
  <c r="T34" i="9"/>
  <c r="T35" i="11"/>
  <c r="BG25" i="5"/>
  <c r="BG24" i="5"/>
  <c r="BG23" i="5"/>
  <c r="BG22" i="5"/>
  <c r="BG21" i="5"/>
  <c r="BG20" i="5"/>
  <c r="BG19" i="5"/>
  <c r="BG18" i="5"/>
  <c r="BG17" i="5"/>
  <c r="BG16" i="5"/>
  <c r="BG15" i="5"/>
  <c r="BG14" i="5"/>
  <c r="BJ5" i="5"/>
  <c r="Z5" i="5"/>
  <c r="AQ5" i="5"/>
  <c r="AQ6" i="5" s="1"/>
  <c r="BF5" i="5"/>
  <c r="AW10" i="5"/>
  <c r="AW11" i="5"/>
  <c r="AW12" i="5"/>
  <c r="AW13" i="5"/>
  <c r="AW14" i="5"/>
  <c r="AW15" i="5"/>
  <c r="AW16" i="5"/>
  <c r="AW17" i="5"/>
  <c r="AG37" i="4"/>
  <c r="AG38" i="5" s="1"/>
  <c r="AG37" i="6" s="1"/>
  <c r="AF36" i="7"/>
  <c r="AF35" i="6"/>
  <c r="AG36" i="4"/>
  <c r="AG37" i="5"/>
  <c r="AG35" i="6"/>
  <c r="V35" i="1"/>
  <c r="X5" i="13" s="1"/>
  <c r="V36" i="3"/>
  <c r="X9" i="13" s="1"/>
  <c r="V36" i="2"/>
  <c r="X7" i="13" s="1"/>
  <c r="V35" i="4"/>
  <c r="X11" i="13" s="1"/>
  <c r="V36" i="5"/>
  <c r="X13" i="13" s="1"/>
  <c r="V35" i="6"/>
  <c r="X15" i="13" s="1"/>
  <c r="V36" i="7"/>
  <c r="X17" i="13" s="1"/>
  <c r="V36" i="8"/>
  <c r="X19" i="13" s="1"/>
  <c r="V34" i="9"/>
  <c r="X21" i="13" s="1"/>
  <c r="V36" i="10"/>
  <c r="X23" i="13" s="1"/>
  <c r="V35" i="11"/>
  <c r="X25" i="13" s="1"/>
  <c r="W36" i="12"/>
  <c r="X27" i="13" s="1"/>
  <c r="U34" i="9"/>
  <c r="W21" i="13" s="1"/>
  <c r="U35" i="4"/>
  <c r="W11" i="13" s="1"/>
  <c r="U36" i="5"/>
  <c r="W13" i="13" s="1"/>
  <c r="U35" i="1"/>
  <c r="W5" i="13" s="1"/>
  <c r="U36" i="3"/>
  <c r="W9" i="13" s="1"/>
  <c r="U35" i="6"/>
  <c r="W15" i="13" s="1"/>
  <c r="U36" i="7"/>
  <c r="W17" i="13" s="1"/>
  <c r="U36" i="8"/>
  <c r="W19" i="13" s="1"/>
  <c r="U35" i="11"/>
  <c r="W25" i="13" s="1"/>
  <c r="V36" i="12"/>
  <c r="W27" i="13" s="1"/>
  <c r="Q5" i="1"/>
  <c r="R5" i="12"/>
  <c r="AA5" i="12"/>
  <c r="Z5" i="4"/>
  <c r="Q6" i="4"/>
  <c r="Q7" i="4"/>
  <c r="E36" i="3"/>
  <c r="E9" i="13" s="1"/>
  <c r="H36" i="3"/>
  <c r="H9" i="13" s="1"/>
  <c r="BE36" i="10"/>
  <c r="BB36" i="10"/>
  <c r="AY36" i="10"/>
  <c r="AU36" i="10"/>
  <c r="AN36" i="10"/>
  <c r="AB36" i="10"/>
  <c r="O36" i="10"/>
  <c r="Y36" i="10"/>
  <c r="X36" i="10"/>
  <c r="W36" i="10"/>
  <c r="U36" i="10"/>
  <c r="W23" i="13" s="1"/>
  <c r="T36" i="10"/>
  <c r="R36" i="10"/>
  <c r="N36" i="10"/>
  <c r="M36" i="10"/>
  <c r="L36" i="10"/>
  <c r="K36" i="10"/>
  <c r="J36" i="10"/>
  <c r="I36" i="10"/>
  <c r="H36" i="10"/>
  <c r="G36" i="10"/>
  <c r="F36" i="10"/>
  <c r="E36" i="10"/>
  <c r="F36" i="3"/>
  <c r="F9" i="13" s="1"/>
  <c r="F35" i="4"/>
  <c r="F11" i="13" s="1"/>
  <c r="F35" i="1"/>
  <c r="F5" i="13" s="1"/>
  <c r="F36" i="2"/>
  <c r="F7" i="13" s="1"/>
  <c r="F36" i="5"/>
  <c r="F13" i="13" s="1"/>
  <c r="G36" i="3"/>
  <c r="G9" i="13" s="1"/>
  <c r="G35" i="4"/>
  <c r="G11" i="13" s="1"/>
  <c r="G35" i="1"/>
  <c r="G5" i="13" s="1"/>
  <c r="G36" i="2"/>
  <c r="G7" i="13" s="1"/>
  <c r="G36" i="5"/>
  <c r="G13" i="13" s="1"/>
  <c r="I36" i="3"/>
  <c r="I9" i="13" s="1"/>
  <c r="I35" i="4"/>
  <c r="I11" i="13" s="1"/>
  <c r="I35" i="1"/>
  <c r="I5" i="13" s="1"/>
  <c r="I36" i="2"/>
  <c r="I7" i="13" s="1"/>
  <c r="J36" i="3"/>
  <c r="J9" i="13" s="1"/>
  <c r="J35" i="4"/>
  <c r="J11" i="13" s="1"/>
  <c r="J35" i="1"/>
  <c r="J5" i="13" s="1"/>
  <c r="J36" i="2"/>
  <c r="J7" i="13" s="1"/>
  <c r="H35" i="4"/>
  <c r="H11" i="13" s="1"/>
  <c r="H35" i="1"/>
  <c r="H5" i="13" s="1"/>
  <c r="H36" i="2"/>
  <c r="H7" i="13" s="1"/>
  <c r="E35" i="4"/>
  <c r="E11" i="13" s="1"/>
  <c r="E35" i="1"/>
  <c r="E5" i="13" s="1"/>
  <c r="E36" i="2"/>
  <c r="E7" i="13" s="1"/>
  <c r="E36" i="5"/>
  <c r="E13" i="13" s="1"/>
  <c r="E35" i="6"/>
  <c r="E15" i="13" s="1"/>
  <c r="E36" i="7"/>
  <c r="E17" i="13" s="1"/>
  <c r="K36" i="3"/>
  <c r="K9" i="13" s="1"/>
  <c r="K35" i="4"/>
  <c r="K11" i="13" s="1"/>
  <c r="K35" i="1"/>
  <c r="K5" i="13" s="1"/>
  <c r="K36" i="2"/>
  <c r="K7" i="13" s="1"/>
  <c r="L36" i="3"/>
  <c r="L9" i="13" s="1"/>
  <c r="L35" i="4"/>
  <c r="L11" i="13" s="1"/>
  <c r="L35" i="1"/>
  <c r="L5" i="13" s="1"/>
  <c r="L36" i="2"/>
  <c r="L7" i="13" s="1"/>
  <c r="L36" i="5"/>
  <c r="L13" i="13" s="1"/>
  <c r="D13" i="13" s="1"/>
  <c r="M36" i="3"/>
  <c r="M9" i="13" s="1"/>
  <c r="M35" i="4"/>
  <c r="M11" i="13" s="1"/>
  <c r="M35" i="1"/>
  <c r="M5" i="13" s="1"/>
  <c r="M36" i="2"/>
  <c r="M7" i="13"/>
  <c r="M36" i="5"/>
  <c r="M13" i="13"/>
  <c r="N36" i="3"/>
  <c r="N9" i="13"/>
  <c r="N35" i="4"/>
  <c r="N11" i="13"/>
  <c r="N35" i="1"/>
  <c r="N5" i="13"/>
  <c r="N36" i="2"/>
  <c r="N7" i="13"/>
  <c r="N36" i="5"/>
  <c r="N13" i="13"/>
  <c r="O36" i="3"/>
  <c r="O9" i="13"/>
  <c r="O35" i="4"/>
  <c r="O11" i="13"/>
  <c r="O35" i="1"/>
  <c r="O5" i="13"/>
  <c r="O36" i="2"/>
  <c r="O7" i="13"/>
  <c r="BG34" i="3"/>
  <c r="BG17" i="3"/>
  <c r="BG5" i="3"/>
  <c r="BG35" i="3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6" i="3"/>
  <c r="BG15" i="3"/>
  <c r="BG14" i="3"/>
  <c r="BG13" i="3"/>
  <c r="BG12" i="3"/>
  <c r="BG11" i="3"/>
  <c r="BG10" i="3"/>
  <c r="BG9" i="3"/>
  <c r="BG8" i="3"/>
  <c r="BG7" i="3"/>
  <c r="BG6" i="3"/>
  <c r="D6" i="3"/>
  <c r="P5" i="3"/>
  <c r="P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BM36" i="3"/>
  <c r="BL36" i="3"/>
  <c r="BI36" i="3"/>
  <c r="BH36" i="3"/>
  <c r="BE36" i="3"/>
  <c r="BD36" i="3"/>
  <c r="BC36" i="3"/>
  <c r="BB36" i="3"/>
  <c r="AY36" i="3"/>
  <c r="AX36" i="3"/>
  <c r="AU36" i="3"/>
  <c r="AT36" i="3"/>
  <c r="AP36" i="3"/>
  <c r="AO36" i="3"/>
  <c r="AN36" i="3"/>
  <c r="AM36" i="3"/>
  <c r="AH36" i="3"/>
  <c r="AG36" i="3"/>
  <c r="AF36" i="3"/>
  <c r="AE36" i="3"/>
  <c r="AD36" i="3"/>
  <c r="AC36" i="3"/>
  <c r="AB36" i="3"/>
  <c r="Y36" i="3"/>
  <c r="X36" i="3"/>
  <c r="W36" i="3"/>
  <c r="R36" i="3"/>
  <c r="T9" i="13" s="1"/>
  <c r="BM36" i="2"/>
  <c r="BI36" i="2"/>
  <c r="Q6" i="2"/>
  <c r="Z5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3" i="2"/>
  <c r="Q34" i="2"/>
  <c r="Q35" i="2"/>
  <c r="Y36" i="2"/>
  <c r="X36" i="2"/>
  <c r="W36" i="2"/>
  <c r="U36" i="2"/>
  <c r="W7" i="13"/>
  <c r="T36" i="2"/>
  <c r="R36" i="2"/>
  <c r="T7" i="13" s="1"/>
  <c r="D34" i="11"/>
  <c r="AA34" i="11"/>
  <c r="AL34" i="11"/>
  <c r="BG34" i="11"/>
  <c r="BK34" i="11"/>
  <c r="H36" i="12"/>
  <c r="BK35" i="8"/>
  <c r="BK34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7" i="8"/>
  <c r="BK6" i="8"/>
  <c r="BK5" i="8"/>
  <c r="D6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5" i="13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A29" i="1"/>
  <c r="AI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L9" i="1"/>
  <c r="AQ5" i="1"/>
  <c r="AL6" i="1"/>
  <c r="AL7" i="1"/>
  <c r="AL8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BA13" i="1"/>
  <c r="BA12" i="1"/>
  <c r="BA11" i="1"/>
  <c r="BA10" i="1"/>
  <c r="BA9" i="1"/>
  <c r="BA8" i="1"/>
  <c r="BA7" i="1"/>
  <c r="BA6" i="1"/>
  <c r="BF5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J7" i="1" s="1"/>
  <c r="BJ8" i="1" s="1"/>
  <c r="BG6" i="1"/>
  <c r="BJ6" i="1"/>
  <c r="BJ5" i="1"/>
  <c r="BG30" i="1"/>
  <c r="BG31" i="1"/>
  <c r="BG32" i="1"/>
  <c r="BG33" i="1"/>
  <c r="BG34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N5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Z5" i="1"/>
  <c r="Z6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V6" i="1" s="1"/>
  <c r="AV7" i="1" s="1"/>
  <c r="AS5" i="1"/>
  <c r="AV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Z5" i="1"/>
  <c r="P5" i="2"/>
  <c r="D6" i="2"/>
  <c r="P6" i="2" s="1"/>
  <c r="P7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AB16" i="2"/>
  <c r="AB8" i="2"/>
  <c r="AJ5" i="2"/>
  <c r="AJ6" i="2" s="1"/>
  <c r="AJ7" i="2" s="1"/>
  <c r="AB6" i="2"/>
  <c r="AJ8" i="2"/>
  <c r="AB7" i="2"/>
  <c r="AB9" i="2"/>
  <c r="AB10" i="2"/>
  <c r="AB11" i="2"/>
  <c r="AB12" i="2"/>
  <c r="AB13" i="2"/>
  <c r="AB14" i="2"/>
  <c r="AB15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BB9" i="2"/>
  <c r="BB8" i="2"/>
  <c r="BB7" i="2"/>
  <c r="BB6" i="2"/>
  <c r="BG6" i="2"/>
  <c r="BG7" i="2" s="1"/>
  <c r="BG5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K6" i="2" s="1"/>
  <c r="BK5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AR5" i="2"/>
  <c r="AR6" i="2" s="1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W5" i="2" s="1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BA6" i="2" s="1"/>
  <c r="BA5" i="2"/>
  <c r="BA7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O7" i="2" s="1"/>
  <c r="BL6" i="2"/>
  <c r="BO5" i="2"/>
  <c r="BO6" i="2"/>
  <c r="BJ5" i="3"/>
  <c r="BJ6" i="3" s="1"/>
  <c r="BJ7" i="3" s="1"/>
  <c r="BJ8" i="3" s="1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F6" i="3"/>
  <c r="BF7" i="3" s="1"/>
  <c r="BF5" i="3"/>
  <c r="AA21" i="3"/>
  <c r="AI5" i="3"/>
  <c r="AI6" i="3" s="1"/>
  <c r="AI7" i="3" s="1"/>
  <c r="AI8" i="3" s="1"/>
  <c r="AI9" i="3" s="1"/>
  <c r="AI10" i="3" s="1"/>
  <c r="AI11" i="3" s="1"/>
  <c r="AA6" i="3"/>
  <c r="AI12" i="3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M9" i="13" s="1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Q23" i="3"/>
  <c r="Z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1" i="3"/>
  <c r="Q32" i="3"/>
  <c r="Q33" i="3"/>
  <c r="Q34" i="3"/>
  <c r="Q35" i="3"/>
  <c r="AQ5" i="3"/>
  <c r="AQ6" i="3" s="1"/>
  <c r="AQ7" i="3" s="1"/>
  <c r="AQ8" i="3"/>
  <c r="AQ9" i="3" s="1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V5" i="3" s="1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BK14" i="3"/>
  <c r="BK13" i="3"/>
  <c r="BK12" i="3"/>
  <c r="BK11" i="3"/>
  <c r="BK10" i="3"/>
  <c r="BK9" i="3"/>
  <c r="BK8" i="3"/>
  <c r="BK7" i="3"/>
  <c r="BK6" i="3"/>
  <c r="BN6" i="3" s="1"/>
  <c r="BN7" i="3" s="1"/>
  <c r="BN5" i="3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K8" i="4"/>
  <c r="BK7" i="4"/>
  <c r="BK6" i="4"/>
  <c r="BN6" i="4" s="1"/>
  <c r="BN5" i="4"/>
  <c r="BK32" i="4"/>
  <c r="BK33" i="4"/>
  <c r="BK34" i="4"/>
  <c r="BG7" i="4"/>
  <c r="BJ7" i="4" s="1"/>
  <c r="BG6" i="4"/>
  <c r="BJ6" i="4" s="1"/>
  <c r="BJ5" i="4"/>
  <c r="BG9" i="4"/>
  <c r="BG8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F5" i="4"/>
  <c r="BF6" i="4"/>
  <c r="BF7" i="4" s="1"/>
  <c r="BF8" i="4" s="1"/>
  <c r="BF9" i="4" s="1"/>
  <c r="BF10" i="4" s="1"/>
  <c r="BF11" i="4" s="1"/>
  <c r="BF12" i="4" s="1"/>
  <c r="BF13" i="4" s="1"/>
  <c r="BF14" i="4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BF29" i="4" s="1"/>
  <c r="BF30" i="4" s="1"/>
  <c r="BF31" i="4" s="1"/>
  <c r="BF32" i="4" s="1"/>
  <c r="BF33" i="4" s="1"/>
  <c r="BF34" i="4" s="1"/>
  <c r="BF35" i="4" s="1"/>
  <c r="BG11" i="13" s="1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L14" i="4"/>
  <c r="AQ5" i="4"/>
  <c r="AL6" i="4"/>
  <c r="AL17" i="4"/>
  <c r="AL7" i="4"/>
  <c r="AL8" i="4"/>
  <c r="AL9" i="4"/>
  <c r="AL10" i="4"/>
  <c r="AL11" i="4"/>
  <c r="AL12" i="4"/>
  <c r="AL13" i="4"/>
  <c r="AL15" i="4"/>
  <c r="AL16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I5" i="4"/>
  <c r="AA6" i="4"/>
  <c r="AA7" i="4"/>
  <c r="AA8" i="4"/>
  <c r="AA9" i="4"/>
  <c r="Q8" i="4"/>
  <c r="Q9" i="4"/>
  <c r="Q10" i="4"/>
  <c r="Q11" i="4"/>
  <c r="Q12" i="4"/>
  <c r="Q14" i="4"/>
  <c r="Q15" i="4"/>
  <c r="Q16" i="4"/>
  <c r="Q18" i="4"/>
  <c r="Q19" i="4"/>
  <c r="Q21" i="4"/>
  <c r="Q25" i="4"/>
  <c r="Q30" i="4"/>
  <c r="Q31" i="4"/>
  <c r="Q32" i="4"/>
  <c r="Q13" i="4"/>
  <c r="Q17" i="4"/>
  <c r="Q20" i="4"/>
  <c r="Q22" i="4"/>
  <c r="Q23" i="4"/>
  <c r="Q24" i="4"/>
  <c r="Q26" i="4"/>
  <c r="Q27" i="4"/>
  <c r="Q28" i="4"/>
  <c r="Q29" i="4"/>
  <c r="Q33" i="4"/>
  <c r="Q34" i="4"/>
  <c r="P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Z5" i="4" s="1"/>
  <c r="AL23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4" i="5"/>
  <c r="AL25" i="5"/>
  <c r="D25" i="5"/>
  <c r="Q25" i="5"/>
  <c r="AS25" i="5"/>
  <c r="AW25" i="5"/>
  <c r="BA25" i="5"/>
  <c r="BK25" i="5"/>
  <c r="AL26" i="5"/>
  <c r="AL27" i="5"/>
  <c r="D27" i="5"/>
  <c r="Q27" i="5"/>
  <c r="AS27" i="5"/>
  <c r="AW27" i="5"/>
  <c r="BA27" i="5"/>
  <c r="BG27" i="5"/>
  <c r="BK27" i="5"/>
  <c r="AL28" i="5"/>
  <c r="AL29" i="5"/>
  <c r="D29" i="5"/>
  <c r="Q29" i="5"/>
  <c r="AS29" i="5"/>
  <c r="B29" i="5" s="1"/>
  <c r="AW29" i="5"/>
  <c r="BA29" i="5"/>
  <c r="BG29" i="5"/>
  <c r="BK29" i="5"/>
  <c r="AL30" i="5"/>
  <c r="AL31" i="5"/>
  <c r="AL32" i="5"/>
  <c r="AL33" i="5"/>
  <c r="D33" i="5"/>
  <c r="Q33" i="5"/>
  <c r="AS33" i="5"/>
  <c r="AW33" i="5"/>
  <c r="BA33" i="5"/>
  <c r="BG33" i="5"/>
  <c r="BK33" i="5"/>
  <c r="AL34" i="5"/>
  <c r="AL35" i="5"/>
  <c r="AI5" i="5"/>
  <c r="D6" i="5"/>
  <c r="Q6" i="5"/>
  <c r="AS6" i="5"/>
  <c r="AW6" i="5"/>
  <c r="BA6" i="5"/>
  <c r="BG6" i="5"/>
  <c r="BK6" i="5"/>
  <c r="BN6" i="5" s="1"/>
  <c r="Z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6" i="5"/>
  <c r="Q28" i="5"/>
  <c r="Q30" i="5"/>
  <c r="Q31" i="5"/>
  <c r="Q32" i="5"/>
  <c r="Q34" i="5"/>
  <c r="Q35" i="5"/>
  <c r="Q5" i="5"/>
  <c r="P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AS19" i="5"/>
  <c r="AW19" i="5"/>
  <c r="BA19" i="5"/>
  <c r="BK19" i="5"/>
  <c r="D20" i="5"/>
  <c r="D21" i="5"/>
  <c r="D22" i="5"/>
  <c r="D23" i="5"/>
  <c r="D24" i="5"/>
  <c r="D26" i="5"/>
  <c r="D28" i="5"/>
  <c r="D30" i="5"/>
  <c r="D31" i="5"/>
  <c r="D32" i="5"/>
  <c r="D34" i="5"/>
  <c r="D35" i="5"/>
  <c r="AS35" i="5"/>
  <c r="AS34" i="5"/>
  <c r="AS32" i="5"/>
  <c r="AS31" i="5"/>
  <c r="AS30" i="5"/>
  <c r="AS28" i="5"/>
  <c r="AS26" i="5"/>
  <c r="AS24" i="5"/>
  <c r="AS23" i="5"/>
  <c r="AS22" i="5"/>
  <c r="AS21" i="5"/>
  <c r="AS20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5" i="5"/>
  <c r="AV5" i="5" s="1"/>
  <c r="AW35" i="5"/>
  <c r="AW34" i="5"/>
  <c r="AW32" i="5"/>
  <c r="AW31" i="5"/>
  <c r="AW30" i="5"/>
  <c r="AW28" i="5"/>
  <c r="AW26" i="5"/>
  <c r="AW24" i="5"/>
  <c r="AW23" i="5"/>
  <c r="AW22" i="5"/>
  <c r="AW21" i="5"/>
  <c r="AW20" i="5"/>
  <c r="AW18" i="5"/>
  <c r="AW9" i="5"/>
  <c r="AW8" i="5"/>
  <c r="AW7" i="5"/>
  <c r="AW5" i="5"/>
  <c r="AZ5" i="5"/>
  <c r="BG35" i="5"/>
  <c r="BK35" i="5"/>
  <c r="BK34" i="5"/>
  <c r="BK32" i="5"/>
  <c r="BK31" i="5"/>
  <c r="BK30" i="5"/>
  <c r="BK28" i="5"/>
  <c r="BK26" i="5"/>
  <c r="BK24" i="5"/>
  <c r="BK23" i="5"/>
  <c r="BK22" i="5"/>
  <c r="BK21" i="5"/>
  <c r="BK20" i="5"/>
  <c r="BK18" i="5"/>
  <c r="BK17" i="5"/>
  <c r="BK16" i="5"/>
  <c r="BK15" i="5"/>
  <c r="BK14" i="5"/>
  <c r="BK13" i="5"/>
  <c r="BK12" i="5"/>
  <c r="BK11" i="5"/>
  <c r="BK10" i="5"/>
  <c r="BK9" i="5"/>
  <c r="BK8" i="5"/>
  <c r="BK7" i="5"/>
  <c r="BK5" i="5"/>
  <c r="BN5" i="5"/>
  <c r="P5" i="6"/>
  <c r="P6" i="6" s="1"/>
  <c r="D6" i="6"/>
  <c r="D7" i="6"/>
  <c r="D8" i="6"/>
  <c r="D9" i="6"/>
  <c r="D10" i="6"/>
  <c r="D11" i="6"/>
  <c r="D12" i="6"/>
  <c r="D13" i="6"/>
  <c r="D14" i="6"/>
  <c r="D15" i="6"/>
  <c r="D16" i="6"/>
  <c r="B16" i="6" s="1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Z5" i="6"/>
  <c r="Z6" i="6"/>
  <c r="Q6" i="6"/>
  <c r="Q7" i="6"/>
  <c r="Q8" i="6"/>
  <c r="Q9" i="6"/>
  <c r="Q10" i="6"/>
  <c r="Q11" i="6"/>
  <c r="Q12" i="6"/>
  <c r="Q13" i="6"/>
  <c r="Q14" i="6"/>
  <c r="Q15" i="6"/>
  <c r="Q16" i="6"/>
  <c r="Q17" i="6"/>
  <c r="B17" i="6" s="1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AI5" i="6"/>
  <c r="AI6" i="6"/>
  <c r="AI7" i="6" s="1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L17" i="6"/>
  <c r="AQ5" i="6"/>
  <c r="AL6" i="6"/>
  <c r="AQ6" i="6" s="1"/>
  <c r="AQ7" i="6" s="1"/>
  <c r="AQ8" i="6" s="1"/>
  <c r="AQ9" i="6" s="1"/>
  <c r="AQ10" i="6" s="1"/>
  <c r="AQ11" i="6" s="1"/>
  <c r="AQ12" i="6" s="1"/>
  <c r="AQ13" i="6" s="1"/>
  <c r="AQ14" i="6" s="1"/>
  <c r="AQ15" i="6" s="1"/>
  <c r="AQ16" i="6" s="1"/>
  <c r="AQ17" i="6" s="1"/>
  <c r="AQ18" i="6" s="1"/>
  <c r="AQ19" i="6" s="1"/>
  <c r="AQ20" i="6" s="1"/>
  <c r="AQ21" i="6" s="1"/>
  <c r="AQ22" i="6" s="1"/>
  <c r="AQ23" i="6" s="1"/>
  <c r="AQ24" i="6" s="1"/>
  <c r="AQ25" i="6" s="1"/>
  <c r="AQ26" i="6" s="1"/>
  <c r="AQ27" i="6" s="1"/>
  <c r="AQ28" i="6" s="1"/>
  <c r="AQ29" i="6" s="1"/>
  <c r="AQ30" i="6" s="1"/>
  <c r="AQ31" i="6" s="1"/>
  <c r="AQ32" i="6" s="1"/>
  <c r="AQ33" i="6" s="1"/>
  <c r="AQ34" i="6" s="1"/>
  <c r="AQ35" i="6" s="1"/>
  <c r="AS15" i="13" s="1"/>
  <c r="AL7" i="6"/>
  <c r="AL8" i="6"/>
  <c r="AL9" i="6"/>
  <c r="AL10" i="6"/>
  <c r="AL11" i="6"/>
  <c r="AL12" i="6"/>
  <c r="AL13" i="6"/>
  <c r="AL14" i="6"/>
  <c r="AL15" i="6"/>
  <c r="AL16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B33" i="6"/>
  <c r="AL34" i="6"/>
  <c r="BA34" i="6"/>
  <c r="BA33" i="6"/>
  <c r="BA32" i="6"/>
  <c r="BA31" i="6"/>
  <c r="BA12" i="6"/>
  <c r="BA11" i="6"/>
  <c r="BA10" i="6"/>
  <c r="BA9" i="6"/>
  <c r="BA8" i="6"/>
  <c r="BA7" i="6"/>
  <c r="BA6" i="6"/>
  <c r="BF5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G7" i="6"/>
  <c r="BG6" i="6"/>
  <c r="BJ5" i="6"/>
  <c r="BJ6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V5" i="6" s="1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Z5" i="6"/>
  <c r="BK34" i="6"/>
  <c r="BK33" i="6"/>
  <c r="BK32" i="6"/>
  <c r="BK31" i="6"/>
  <c r="BK30" i="6"/>
  <c r="BK29" i="6"/>
  <c r="BK28" i="6"/>
  <c r="BK27" i="6"/>
  <c r="BK26" i="6"/>
  <c r="BK25" i="6"/>
  <c r="BK24" i="6"/>
  <c r="BK23" i="6"/>
  <c r="BK22" i="6"/>
  <c r="BK21" i="6"/>
  <c r="BK20" i="6"/>
  <c r="BK19" i="6"/>
  <c r="BK18" i="6"/>
  <c r="BK17" i="6"/>
  <c r="BK16" i="6"/>
  <c r="BK15" i="6"/>
  <c r="BK14" i="6"/>
  <c r="BK13" i="6"/>
  <c r="BK12" i="6"/>
  <c r="BK11" i="6"/>
  <c r="BK10" i="6"/>
  <c r="BK9" i="6"/>
  <c r="BK8" i="6"/>
  <c r="BK7" i="6"/>
  <c r="BK6" i="6"/>
  <c r="BN5" i="6"/>
  <c r="BF5" i="7"/>
  <c r="BF6" i="7" s="1"/>
  <c r="BF7" i="7" s="1"/>
  <c r="BF8" i="7" s="1"/>
  <c r="BF9" i="7" s="1"/>
  <c r="BF10" i="7" s="1"/>
  <c r="BF11" i="7" s="1"/>
  <c r="AQ5" i="7"/>
  <c r="AQ6" i="7" s="1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Z5" i="7"/>
  <c r="Z6" i="7" s="1"/>
  <c r="Z7" i="7" s="1"/>
  <c r="Z8" i="7" s="1"/>
  <c r="Z9" i="7" s="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8" i="7"/>
  <c r="B28" i="7"/>
  <c r="Q29" i="7"/>
  <c r="Q30" i="7"/>
  <c r="Q31" i="7"/>
  <c r="Q32" i="7"/>
  <c r="Q33" i="7"/>
  <c r="Q34" i="7"/>
  <c r="Q35" i="7"/>
  <c r="D18" i="7"/>
  <c r="P5" i="7"/>
  <c r="D6" i="7"/>
  <c r="D7" i="7"/>
  <c r="D8" i="7"/>
  <c r="D9" i="7"/>
  <c r="D10" i="7"/>
  <c r="D11" i="7"/>
  <c r="D12" i="7"/>
  <c r="D13" i="7"/>
  <c r="D14" i="7"/>
  <c r="D15" i="7"/>
  <c r="D16" i="7"/>
  <c r="B16" i="7" s="1"/>
  <c r="D17" i="7"/>
  <c r="D19" i="7"/>
  <c r="B19" i="7" s="1"/>
  <c r="D20" i="7"/>
  <c r="D21" i="7"/>
  <c r="D22" i="7"/>
  <c r="D23" i="7"/>
  <c r="D24" i="7"/>
  <c r="D25" i="7"/>
  <c r="D26" i="7"/>
  <c r="D27" i="7"/>
  <c r="B27" i="7" s="1"/>
  <c r="D28" i="7"/>
  <c r="D29" i="7"/>
  <c r="D30" i="7"/>
  <c r="D31" i="7"/>
  <c r="D32" i="7"/>
  <c r="B32" i="7" s="1"/>
  <c r="D33" i="7"/>
  <c r="D34" i="7"/>
  <c r="D35" i="7"/>
  <c r="AI5" i="7"/>
  <c r="AI6" i="7" s="1"/>
  <c r="AI7" i="7" s="1"/>
  <c r="AI8" i="7" s="1"/>
  <c r="AI9" i="7" s="1"/>
  <c r="AI10" i="7" s="1"/>
  <c r="AI11" i="7" s="1"/>
  <c r="AI12" i="7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AI36" i="7" s="1"/>
  <c r="AM17" i="13" s="1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V6" i="7" s="1"/>
  <c r="AV5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Z6" i="7" s="1"/>
  <c r="AZ5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J5" i="7"/>
  <c r="BK35" i="7"/>
  <c r="BK34" i="7"/>
  <c r="BK33" i="7"/>
  <c r="BK32" i="7"/>
  <c r="BK31" i="7"/>
  <c r="BK30" i="7"/>
  <c r="BK29" i="7"/>
  <c r="BK28" i="7"/>
  <c r="BK27" i="7"/>
  <c r="BK26" i="7"/>
  <c r="BK25" i="7"/>
  <c r="BK24" i="7"/>
  <c r="BK23" i="7"/>
  <c r="BK22" i="7"/>
  <c r="BK21" i="7"/>
  <c r="BK20" i="7"/>
  <c r="BK19" i="7"/>
  <c r="BK18" i="7"/>
  <c r="BK17" i="7"/>
  <c r="BK16" i="7"/>
  <c r="BK15" i="7"/>
  <c r="BK14" i="7"/>
  <c r="BK13" i="7"/>
  <c r="BK12" i="7"/>
  <c r="BK11" i="7"/>
  <c r="BK10" i="7"/>
  <c r="BK36" i="7" s="1"/>
  <c r="BL17" i="13" s="1"/>
  <c r="BK9" i="7"/>
  <c r="BK8" i="7"/>
  <c r="BK7" i="7"/>
  <c r="BK6" i="7"/>
  <c r="BN6" i="7" s="1"/>
  <c r="BK5" i="7"/>
  <c r="BN5" i="7"/>
  <c r="BA35" i="8"/>
  <c r="BA34" i="8"/>
  <c r="BA33" i="8"/>
  <c r="BA32" i="8"/>
  <c r="BA31" i="8"/>
  <c r="BA30" i="8"/>
  <c r="BA29" i="8"/>
  <c r="BA28" i="8"/>
  <c r="BA6" i="8"/>
  <c r="BF6" i="8" s="1"/>
  <c r="BF7" i="8" s="1"/>
  <c r="BF5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G11" i="8"/>
  <c r="BG10" i="8"/>
  <c r="BG9" i="8"/>
  <c r="BG8" i="8"/>
  <c r="BG7" i="8"/>
  <c r="BG6" i="8"/>
  <c r="BJ6" i="8" s="1"/>
  <c r="BG5" i="8"/>
  <c r="BJ5" i="8" s="1"/>
  <c r="AQ5" i="8"/>
  <c r="AQ6" i="8" s="1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B23" i="8" s="1"/>
  <c r="AL24" i="8"/>
  <c r="AL25" i="8"/>
  <c r="AL26" i="8"/>
  <c r="AL27" i="8"/>
  <c r="AL28" i="8"/>
  <c r="AL29" i="8"/>
  <c r="AL30" i="8"/>
  <c r="AL31" i="8"/>
  <c r="AL32" i="8"/>
  <c r="AL33" i="8"/>
  <c r="AL34" i="8"/>
  <c r="AL35" i="8"/>
  <c r="Q8" i="8"/>
  <c r="Z5" i="8"/>
  <c r="Q6" i="8"/>
  <c r="Z6" i="8"/>
  <c r="Z7" i="8" s="1"/>
  <c r="Z8" i="8" s="1"/>
  <c r="Z9" i="8" s="1"/>
  <c r="Q7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BN5" i="8"/>
  <c r="P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B19" i="8" s="1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AI5" i="8"/>
  <c r="AA6" i="8"/>
  <c r="AI6" i="8" s="1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B22" i="8" s="1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V5" i="8"/>
  <c r="AV6" i="8"/>
  <c r="AV7" i="8" s="1"/>
  <c r="AV8" i="8" s="1"/>
  <c r="AV9" i="8" s="1"/>
  <c r="AV10" i="8" s="1"/>
  <c r="AV11" i="8" s="1"/>
  <c r="AV12" i="8" s="1"/>
  <c r="AV13" i="8" s="1"/>
  <c r="AV14" i="8" s="1"/>
  <c r="AV15" i="8" s="1"/>
  <c r="AV16" i="8" s="1"/>
  <c r="AV17" i="8" s="1"/>
  <c r="AV18" i="8" s="1"/>
  <c r="AV19" i="8" s="1"/>
  <c r="AV20" i="8" s="1"/>
  <c r="AV21" i="8" s="1"/>
  <c r="AV22" i="8" s="1"/>
  <c r="AV23" i="8" s="1"/>
  <c r="AV24" i="8" s="1"/>
  <c r="AV25" i="8" s="1"/>
  <c r="AV26" i="8" s="1"/>
  <c r="AV27" i="8" s="1"/>
  <c r="AV28" i="8" s="1"/>
  <c r="AV29" i="8" s="1"/>
  <c r="AV30" i="8" s="1"/>
  <c r="AV31" i="8" s="1"/>
  <c r="AV32" i="8" s="1"/>
  <c r="AV33" i="8" s="1"/>
  <c r="AV34" i="8" s="1"/>
  <c r="AV35" i="8" s="1"/>
  <c r="AV36" i="8" s="1"/>
  <c r="AW19" i="13" s="1"/>
  <c r="AW35" i="8"/>
  <c r="AW34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W18" i="8"/>
  <c r="AW17" i="8"/>
  <c r="B17" i="8"/>
  <c r="AW16" i="8"/>
  <c r="AW15" i="8"/>
  <c r="AW14" i="8"/>
  <c r="AW13" i="8"/>
  <c r="AW12" i="8"/>
  <c r="AW11" i="8"/>
  <c r="AW10" i="8"/>
  <c r="B10" i="8"/>
  <c r="AW9" i="8"/>
  <c r="AW8" i="8"/>
  <c r="AW7" i="8"/>
  <c r="AW6" i="8"/>
  <c r="AZ6" i="8" s="1"/>
  <c r="AZ5" i="8"/>
  <c r="AM13" i="12"/>
  <c r="AR5" i="12"/>
  <c r="AM6" i="12"/>
  <c r="AM7" i="12"/>
  <c r="AM8" i="12"/>
  <c r="AM9" i="12"/>
  <c r="AM10" i="12"/>
  <c r="AM11" i="12"/>
  <c r="AM12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D30" i="12"/>
  <c r="P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1" i="12"/>
  <c r="D32" i="12"/>
  <c r="D33" i="12"/>
  <c r="D34" i="12"/>
  <c r="D3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AK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10" i="12"/>
  <c r="AT9" i="12"/>
  <c r="AT8" i="12"/>
  <c r="AT7" i="12"/>
  <c r="AT6" i="12"/>
  <c r="AW6" i="12" s="1"/>
  <c r="AW7" i="12" s="1"/>
  <c r="AW5" i="12"/>
  <c r="AY35" i="12"/>
  <c r="AY34" i="12"/>
  <c r="AY33" i="12"/>
  <c r="AY32" i="12"/>
  <c r="AY31" i="12"/>
  <c r="AY30" i="12"/>
  <c r="AY29" i="12"/>
  <c r="AY28" i="12"/>
  <c r="AY27" i="12"/>
  <c r="AY26" i="12"/>
  <c r="AY25" i="12"/>
  <c r="AY24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AY8" i="12"/>
  <c r="AY7" i="12"/>
  <c r="BB7" i="12" s="1"/>
  <c r="BB8" i="12" s="1"/>
  <c r="AY6" i="12"/>
  <c r="BB6" i="12"/>
  <c r="BB5" i="12"/>
  <c r="BC35" i="12"/>
  <c r="BC34" i="12"/>
  <c r="BC33" i="12"/>
  <c r="BC32" i="12"/>
  <c r="BC31" i="12"/>
  <c r="BC30" i="12"/>
  <c r="BC29" i="12"/>
  <c r="BC28" i="12"/>
  <c r="BC27" i="12"/>
  <c r="BC26" i="12"/>
  <c r="BC25" i="12"/>
  <c r="BC24" i="12"/>
  <c r="BC23" i="12"/>
  <c r="BC22" i="12"/>
  <c r="BC21" i="12"/>
  <c r="BC20" i="12"/>
  <c r="BC19" i="12"/>
  <c r="BC18" i="12"/>
  <c r="BC17" i="12"/>
  <c r="BC16" i="12"/>
  <c r="BC15" i="12"/>
  <c r="BC14" i="12"/>
  <c r="BC13" i="12"/>
  <c r="BC12" i="12"/>
  <c r="BC11" i="12"/>
  <c r="BC10" i="12"/>
  <c r="BC9" i="12"/>
  <c r="BC8" i="12"/>
  <c r="BC7" i="12"/>
  <c r="BC6" i="12"/>
  <c r="BH5" i="12"/>
  <c r="BI35" i="12"/>
  <c r="BI34" i="12"/>
  <c r="BI33" i="12"/>
  <c r="BI32" i="12"/>
  <c r="BI31" i="12"/>
  <c r="BI30" i="12"/>
  <c r="BI29" i="12"/>
  <c r="BI28" i="12"/>
  <c r="BI27" i="12"/>
  <c r="BI26" i="12"/>
  <c r="BI25" i="12"/>
  <c r="BI24" i="12"/>
  <c r="BI23" i="12"/>
  <c r="BI22" i="12"/>
  <c r="BI21" i="12"/>
  <c r="BI20" i="12"/>
  <c r="BI19" i="12"/>
  <c r="BI18" i="12"/>
  <c r="BI17" i="12"/>
  <c r="BI16" i="12"/>
  <c r="BI15" i="12"/>
  <c r="BI14" i="12"/>
  <c r="BI13" i="12"/>
  <c r="BI12" i="12"/>
  <c r="BI11" i="12"/>
  <c r="BI10" i="12"/>
  <c r="BI9" i="12"/>
  <c r="BI8" i="12"/>
  <c r="BI7" i="12"/>
  <c r="BI6" i="12"/>
  <c r="BI5" i="12"/>
  <c r="BL5" i="12" s="1"/>
  <c r="BL6" i="12" s="1"/>
  <c r="BL7" i="12" s="1"/>
  <c r="BM35" i="12"/>
  <c r="BM34" i="12"/>
  <c r="BM33" i="12"/>
  <c r="BM32" i="12"/>
  <c r="BM31" i="12"/>
  <c r="BM30" i="12"/>
  <c r="BM29" i="12"/>
  <c r="BM28" i="12"/>
  <c r="BM27" i="12"/>
  <c r="B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4" i="12"/>
  <c r="BM13" i="12"/>
  <c r="BM12" i="12"/>
  <c r="BM11" i="12"/>
  <c r="BM10" i="12"/>
  <c r="BM9" i="12"/>
  <c r="BM8" i="12"/>
  <c r="BM7" i="12"/>
  <c r="BM6" i="12"/>
  <c r="BP6" i="12" s="1"/>
  <c r="BP7" i="12" s="1"/>
  <c r="BP8" i="12" s="1"/>
  <c r="BP9" i="12" s="1"/>
  <c r="BP5" i="12"/>
  <c r="P5" i="9"/>
  <c r="P6" i="9"/>
  <c r="P7" i="9" s="1"/>
  <c r="P8" i="9" s="1"/>
  <c r="D6" i="9"/>
  <c r="P9" i="9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7" i="9"/>
  <c r="D28" i="9"/>
  <c r="D29" i="9"/>
  <c r="D30" i="9"/>
  <c r="D31" i="9"/>
  <c r="D33" i="9"/>
  <c r="AQ5" i="9"/>
  <c r="AL6" i="9"/>
  <c r="AL33" i="9"/>
  <c r="AS33" i="9"/>
  <c r="AS31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V5" i="9"/>
  <c r="AW33" i="9"/>
  <c r="AW31" i="9"/>
  <c r="AW30" i="9"/>
  <c r="AW29" i="9"/>
  <c r="AW28" i="9"/>
  <c r="AW27" i="9"/>
  <c r="AW26" i="9"/>
  <c r="AW25" i="9"/>
  <c r="AW24" i="9"/>
  <c r="AW23" i="9"/>
  <c r="AW22" i="9"/>
  <c r="AW21" i="9"/>
  <c r="AW20" i="9"/>
  <c r="AW19" i="9"/>
  <c r="AW18" i="9"/>
  <c r="AW17" i="9"/>
  <c r="AW16" i="9"/>
  <c r="AW15" i="9"/>
  <c r="AW14" i="9"/>
  <c r="AW13" i="9"/>
  <c r="AW12" i="9"/>
  <c r="AW11" i="9"/>
  <c r="AW10" i="9"/>
  <c r="AW9" i="9"/>
  <c r="AW8" i="9"/>
  <c r="AW7" i="9"/>
  <c r="AW6" i="9"/>
  <c r="AW5" i="9"/>
  <c r="AZ5" i="9" s="1"/>
  <c r="BK33" i="9"/>
  <c r="BK31" i="9"/>
  <c r="BK30" i="9"/>
  <c r="BK29" i="9"/>
  <c r="BK28" i="9"/>
  <c r="BK27" i="9"/>
  <c r="BK26" i="9"/>
  <c r="BK25" i="9"/>
  <c r="BK24" i="9"/>
  <c r="BK23" i="9"/>
  <c r="BK22" i="9"/>
  <c r="BK21" i="9"/>
  <c r="BK20" i="9"/>
  <c r="BK19" i="9"/>
  <c r="BK18" i="9"/>
  <c r="BK17" i="9"/>
  <c r="BK16" i="9"/>
  <c r="BK15" i="9"/>
  <c r="BK14" i="9"/>
  <c r="BK13" i="9"/>
  <c r="BK12" i="9"/>
  <c r="BK11" i="9"/>
  <c r="BK10" i="9"/>
  <c r="BK9" i="9"/>
  <c r="BK8" i="9"/>
  <c r="BK7" i="9"/>
  <c r="BK6" i="9"/>
  <c r="BN6" i="9" s="1"/>
  <c r="BN7" i="9" s="1"/>
  <c r="BN5" i="9"/>
  <c r="P5" i="10"/>
  <c r="P6" i="10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B19" i="10" s="1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Z5" i="10"/>
  <c r="Z6" i="10" s="1"/>
  <c r="Q6" i="10"/>
  <c r="Z7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3" i="10"/>
  <c r="Q34" i="10"/>
  <c r="Q35" i="10"/>
  <c r="AI5" i="10"/>
  <c r="AI6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Q5" i="10"/>
  <c r="AQ6" i="10" s="1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V5" i="10" s="1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8" i="10"/>
  <c r="AW7" i="10"/>
  <c r="AW6" i="10"/>
  <c r="AW5" i="10"/>
  <c r="BF5" i="10"/>
  <c r="BF6" i="10" s="1"/>
  <c r="BF7" i="10" s="1"/>
  <c r="BF8" i="10" s="1"/>
  <c r="BF9" i="10" s="1"/>
  <c r="BF10" i="10" s="1"/>
  <c r="BF11" i="10" s="1"/>
  <c r="BF12" i="10" s="1"/>
  <c r="BF13" i="10" s="1"/>
  <c r="BF14" i="10" s="1"/>
  <c r="BF15" i="10" s="1"/>
  <c r="BF16" i="10" s="1"/>
  <c r="BF17" i="10" s="1"/>
  <c r="BF18" i="10" s="1"/>
  <c r="BF19" i="10" s="1"/>
  <c r="BF20" i="10" s="1"/>
  <c r="BF21" i="10" s="1"/>
  <c r="BF22" i="10" s="1"/>
  <c r="BF23" i="10" s="1"/>
  <c r="BF24" i="10" s="1"/>
  <c r="BF25" i="10" s="1"/>
  <c r="BF26" i="10" s="1"/>
  <c r="BF27" i="10" s="1"/>
  <c r="BF28" i="10" s="1"/>
  <c r="BF29" i="10" s="1"/>
  <c r="BF30" i="10" s="1"/>
  <c r="BF31" i="10" s="1"/>
  <c r="BF32" i="10" s="1"/>
  <c r="BF33" i="10" s="1"/>
  <c r="BF34" i="10" s="1"/>
  <c r="BF35" i="10" s="1"/>
  <c r="BF36" i="10" s="1"/>
  <c r="BG23" i="13" s="1"/>
  <c r="BG35" i="10"/>
  <c r="BG34" i="10"/>
  <c r="BG33" i="10"/>
  <c r="BG32" i="10"/>
  <c r="BG31" i="10"/>
  <c r="BG30" i="10"/>
  <c r="BG29" i="10"/>
  <c r="BG28" i="10"/>
  <c r="BG27" i="10"/>
  <c r="BG26" i="10"/>
  <c r="BG25" i="10"/>
  <c r="BG24" i="10"/>
  <c r="BG23" i="10"/>
  <c r="BG22" i="10"/>
  <c r="BG21" i="10"/>
  <c r="BG20" i="10"/>
  <c r="BG19" i="10"/>
  <c r="BG18" i="10"/>
  <c r="BG17" i="10"/>
  <c r="BG16" i="10"/>
  <c r="BG15" i="10"/>
  <c r="BG14" i="10"/>
  <c r="BG13" i="10"/>
  <c r="BG12" i="10"/>
  <c r="BG11" i="10"/>
  <c r="BG10" i="10"/>
  <c r="BG9" i="10"/>
  <c r="BG8" i="10"/>
  <c r="BG7" i="10"/>
  <c r="BG6" i="10"/>
  <c r="BG5" i="10"/>
  <c r="BK35" i="10"/>
  <c r="BK34" i="10"/>
  <c r="BK33" i="10"/>
  <c r="BK32" i="10"/>
  <c r="BK31" i="10"/>
  <c r="BK30" i="10"/>
  <c r="BK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K10" i="10"/>
  <c r="BK9" i="10"/>
  <c r="BK8" i="10"/>
  <c r="BK7" i="10"/>
  <c r="BK6" i="10"/>
  <c r="BK5" i="10"/>
  <c r="BN5" i="10"/>
  <c r="P5" i="11"/>
  <c r="P6" i="11" s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B33" i="11" s="1"/>
  <c r="Z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AI5" i="11"/>
  <c r="AI6" i="11" s="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Q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B21" i="11" s="1"/>
  <c r="AL22" i="11"/>
  <c r="AL23" i="11"/>
  <c r="AL24" i="11"/>
  <c r="AL25" i="11"/>
  <c r="AL26" i="11"/>
  <c r="AL27" i="11"/>
  <c r="AL28" i="11"/>
  <c r="B28" i="11" s="1"/>
  <c r="AL29" i="11"/>
  <c r="AL30" i="11"/>
  <c r="AL31" i="11"/>
  <c r="AL32" i="11"/>
  <c r="B32" i="11" s="1"/>
  <c r="AL33" i="11"/>
  <c r="AV5" i="11"/>
  <c r="AV6" i="11" s="1"/>
  <c r="AV7" i="11" s="1"/>
  <c r="AV8" i="11" s="1"/>
  <c r="AV9" i="11" s="1"/>
  <c r="AV10" i="11" s="1"/>
  <c r="AV11" i="11" s="1"/>
  <c r="AV12" i="11" s="1"/>
  <c r="AV13" i="11" s="1"/>
  <c r="AV14" i="11" s="1"/>
  <c r="AV15" i="11" s="1"/>
  <c r="AV16" i="11" s="1"/>
  <c r="AV17" i="11" s="1"/>
  <c r="AV18" i="11" s="1"/>
  <c r="AV19" i="11" s="1"/>
  <c r="AV20" i="11" s="1"/>
  <c r="AV21" i="11" s="1"/>
  <c r="AV22" i="11" s="1"/>
  <c r="AV23" i="11" s="1"/>
  <c r="AV24" i="11" s="1"/>
  <c r="AV25" i="11" s="1"/>
  <c r="AV26" i="11" s="1"/>
  <c r="AV27" i="11" s="1"/>
  <c r="AV28" i="11" s="1"/>
  <c r="AV29" i="11" s="1"/>
  <c r="AV30" i="11" s="1"/>
  <c r="AV31" i="11" s="1"/>
  <c r="AV32" i="11" s="1"/>
  <c r="AV33" i="11" s="1"/>
  <c r="AV34" i="11" s="1"/>
  <c r="AV35" i="11" s="1"/>
  <c r="AW25" i="13" s="1"/>
  <c r="AZ5" i="11"/>
  <c r="AZ6" i="11" s="1"/>
  <c r="AZ7" i="11"/>
  <c r="AZ8" i="11" s="1"/>
  <c r="AZ9" i="11" s="1"/>
  <c r="AZ10" i="11" s="1"/>
  <c r="AZ11" i="11" s="1"/>
  <c r="AZ12" i="11" s="1"/>
  <c r="AZ13" i="11" s="1"/>
  <c r="AZ14" i="11" s="1"/>
  <c r="AZ15" i="11" s="1"/>
  <c r="AZ16" i="1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BA25" i="13" s="1"/>
  <c r="BF5" i="11"/>
  <c r="BF6" i="11" s="1"/>
  <c r="BF7" i="11" s="1"/>
  <c r="BF8" i="11"/>
  <c r="BF9" i="11" s="1"/>
  <c r="BF10" i="11" s="1"/>
  <c r="BF11" i="11" s="1"/>
  <c r="BF12" i="11" s="1"/>
  <c r="BF13" i="11" s="1"/>
  <c r="BF14" i="11" s="1"/>
  <c r="BF15" i="11" s="1"/>
  <c r="BF16" i="11" s="1"/>
  <c r="BF17" i="11" s="1"/>
  <c r="BF18" i="11" s="1"/>
  <c r="BF19" i="11" s="1"/>
  <c r="BF20" i="11" s="1"/>
  <c r="BF21" i="11" s="1"/>
  <c r="BF22" i="11" s="1"/>
  <c r="BF23" i="11" s="1"/>
  <c r="BF24" i="11" s="1"/>
  <c r="BF25" i="11" s="1"/>
  <c r="BF26" i="11" s="1"/>
  <c r="BF27" i="11" s="1"/>
  <c r="BF28" i="11" s="1"/>
  <c r="BF29" i="11" s="1"/>
  <c r="BF30" i="11" s="1"/>
  <c r="BF31" i="11" s="1"/>
  <c r="BF32" i="11" s="1"/>
  <c r="BF33" i="11" s="1"/>
  <c r="BF34" i="11" s="1"/>
  <c r="BF35" i="11" s="1"/>
  <c r="BG25" i="13" s="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21" i="11"/>
  <c r="BG20" i="11"/>
  <c r="B20" i="11" s="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8" i="11"/>
  <c r="BG7" i="11"/>
  <c r="BG6" i="11"/>
  <c r="BG5" i="11"/>
  <c r="BJ5" i="11" s="1"/>
  <c r="BK33" i="11"/>
  <c r="BK32" i="11"/>
  <c r="BK31" i="11"/>
  <c r="BK30" i="11"/>
  <c r="BK29" i="11"/>
  <c r="BK28" i="11"/>
  <c r="BK27" i="11"/>
  <c r="BK26" i="11"/>
  <c r="BK25" i="11"/>
  <c r="BK24" i="11"/>
  <c r="BK23" i="11"/>
  <c r="BK22" i="11"/>
  <c r="BK21" i="11"/>
  <c r="BK20" i="11"/>
  <c r="BK19" i="11"/>
  <c r="BK18" i="11"/>
  <c r="BK17" i="11"/>
  <c r="BK16" i="11"/>
  <c r="BK15" i="11"/>
  <c r="BK14" i="11"/>
  <c r="BK13" i="11"/>
  <c r="BK12" i="11"/>
  <c r="BK11" i="11"/>
  <c r="BK10" i="11"/>
  <c r="BK9" i="11"/>
  <c r="B9" i="11"/>
  <c r="BK8" i="11"/>
  <c r="BK7" i="11"/>
  <c r="BK6" i="11"/>
  <c r="BK5" i="11"/>
  <c r="BN5" i="11" s="1"/>
  <c r="AW5" i="7"/>
  <c r="AW36" i="7" s="1"/>
  <c r="AX17" i="13" s="1"/>
  <c r="AS5" i="7"/>
  <c r="AS36" i="7" s="1"/>
  <c r="AT17" i="13" s="1"/>
  <c r="AL5" i="7"/>
  <c r="AL36" i="7" s="1"/>
  <c r="AN17" i="13" s="1"/>
  <c r="D5" i="7"/>
  <c r="Q5" i="7"/>
  <c r="AA5" i="7"/>
  <c r="AL5" i="5"/>
  <c r="AL36" i="5"/>
  <c r="AN13" i="13" s="1"/>
  <c r="BA36" i="7"/>
  <c r="BB17" i="13"/>
  <c r="BG5" i="7"/>
  <c r="BG36" i="7"/>
  <c r="BH17" i="13" s="1"/>
  <c r="AP36" i="7"/>
  <c r="AR17" i="13" s="1"/>
  <c r="BA5" i="6"/>
  <c r="BA35" i="6" s="1"/>
  <c r="BB15" i="13" s="1"/>
  <c r="AW5" i="6"/>
  <c r="AW35" i="6" s="1"/>
  <c r="AX15" i="13" s="1"/>
  <c r="BA35" i="5"/>
  <c r="B35" i="5" s="1"/>
  <c r="BA34" i="5"/>
  <c r="BG34" i="5"/>
  <c r="BA32" i="5"/>
  <c r="BG32" i="5"/>
  <c r="BA31" i="5"/>
  <c r="BA30" i="5"/>
  <c r="BA28" i="5"/>
  <c r="BG28" i="5"/>
  <c r="BA26" i="5"/>
  <c r="B26" i="5" s="1"/>
  <c r="BG26" i="5"/>
  <c r="BA24" i="5"/>
  <c r="BA23" i="5"/>
  <c r="B23" i="5"/>
  <c r="BA22" i="5"/>
  <c r="BA21" i="5"/>
  <c r="BA20" i="5"/>
  <c r="B20" i="5" s="1"/>
  <c r="BA18" i="5"/>
  <c r="B18" i="5"/>
  <c r="BA17" i="5"/>
  <c r="BA16" i="5"/>
  <c r="BA15" i="5"/>
  <c r="B15" i="5" s="1"/>
  <c r="BA14" i="5"/>
  <c r="BA13" i="5"/>
  <c r="BA12" i="5"/>
  <c r="B12" i="5"/>
  <c r="BG12" i="5"/>
  <c r="BA11" i="5"/>
  <c r="BA10" i="5"/>
  <c r="B10" i="5" s="1"/>
  <c r="BG10" i="5"/>
  <c r="BA9" i="5"/>
  <c r="B9" i="5" s="1"/>
  <c r="BA8" i="5"/>
  <c r="BA5" i="5"/>
  <c r="BA7" i="5"/>
  <c r="BF6" i="5"/>
  <c r="BF7" i="5" s="1"/>
  <c r="BF8" i="5" s="1"/>
  <c r="BF9" i="5" s="1"/>
  <c r="BF10" i="5" s="1"/>
  <c r="BF11" i="5" s="1"/>
  <c r="BF12" i="5" s="1"/>
  <c r="BF13" i="5" s="1"/>
  <c r="BF14" i="5" s="1"/>
  <c r="BF15" i="5" s="1"/>
  <c r="BF16" i="5" s="1"/>
  <c r="BF17" i="5" s="1"/>
  <c r="BF18" i="5" s="1"/>
  <c r="BF19" i="5" s="1"/>
  <c r="BF20" i="5" s="1"/>
  <c r="BF21" i="5" s="1"/>
  <c r="BF22" i="5" s="1"/>
  <c r="BF23" i="5" s="1"/>
  <c r="BF24" i="5" s="1"/>
  <c r="BF25" i="5" s="1"/>
  <c r="BF26" i="5" s="1"/>
  <c r="BF27" i="5" s="1"/>
  <c r="BF28" i="5" s="1"/>
  <c r="BF29" i="5" s="1"/>
  <c r="BF30" i="5" s="1"/>
  <c r="BF31" i="5" s="1"/>
  <c r="BF32" i="5" s="1"/>
  <c r="BF33" i="5" s="1"/>
  <c r="BF34" i="5" s="1"/>
  <c r="BF35" i="5" s="1"/>
  <c r="BF36" i="5" s="1"/>
  <c r="BG13" i="13" s="1"/>
  <c r="BL5" i="2"/>
  <c r="BL36" i="2" s="1"/>
  <c r="BL7" i="13" s="1"/>
  <c r="BH5" i="2"/>
  <c r="B5" i="2" s="1"/>
  <c r="BB5" i="2"/>
  <c r="BB36" i="2"/>
  <c r="BB7" i="13" s="1"/>
  <c r="AX5" i="2"/>
  <c r="AX36" i="2"/>
  <c r="AX7" i="13" s="1"/>
  <c r="R35" i="11"/>
  <c r="T25" i="13"/>
  <c r="T23" i="13"/>
  <c r="R34" i="9"/>
  <c r="T21" i="13" s="1"/>
  <c r="R36" i="8"/>
  <c r="T19" i="13"/>
  <c r="R36" i="7"/>
  <c r="T17" i="13" s="1"/>
  <c r="BA5" i="8"/>
  <c r="BA36" i="8" s="1"/>
  <c r="BB19" i="13" s="1"/>
  <c r="BB36" i="8"/>
  <c r="BG36" i="8"/>
  <c r="BH19" i="13"/>
  <c r="BK5" i="1"/>
  <c r="BG5" i="6"/>
  <c r="BG35" i="6"/>
  <c r="BH15" i="13" s="1"/>
  <c r="BK5" i="9"/>
  <c r="BG20" i="9"/>
  <c r="BG33" i="9"/>
  <c r="BG31" i="9"/>
  <c r="B31" i="9" s="1"/>
  <c r="BG30" i="9"/>
  <c r="BG29" i="9"/>
  <c r="BG28" i="9"/>
  <c r="BG27" i="9"/>
  <c r="BG26" i="9"/>
  <c r="BG25" i="9"/>
  <c r="BG24" i="9"/>
  <c r="BG23" i="9"/>
  <c r="BG22" i="9"/>
  <c r="BG21" i="9"/>
  <c r="BG19" i="9"/>
  <c r="BG18" i="9"/>
  <c r="BG17" i="9"/>
  <c r="BG16" i="9"/>
  <c r="BG15" i="9"/>
  <c r="BG14" i="9"/>
  <c r="B14" i="9" s="1"/>
  <c r="BG13" i="9"/>
  <c r="BG12" i="9"/>
  <c r="BG11" i="9"/>
  <c r="BG10" i="9"/>
  <c r="B10" i="9" s="1"/>
  <c r="BG9" i="9"/>
  <c r="BG8" i="9"/>
  <c r="BG7" i="9"/>
  <c r="BG6" i="9"/>
  <c r="BG5" i="9"/>
  <c r="BL35" i="1"/>
  <c r="BM5" i="13" s="1"/>
  <c r="BM7" i="13"/>
  <c r="BL36" i="7"/>
  <c r="BM17" i="13" s="1"/>
  <c r="BL35" i="4"/>
  <c r="BM11" i="13"/>
  <c r="BL36" i="8"/>
  <c r="BM19" i="13"/>
  <c r="BM9" i="13"/>
  <c r="BL36" i="5"/>
  <c r="BM13" i="13"/>
  <c r="BL35" i="6"/>
  <c r="BM15" i="13" s="1"/>
  <c r="BL34" i="9"/>
  <c r="BM21" i="13" s="1"/>
  <c r="BL36" i="10"/>
  <c r="BM23" i="13" s="1"/>
  <c r="BL35" i="11"/>
  <c r="BM25" i="13"/>
  <c r="BN36" i="12"/>
  <c r="BM27" i="13" s="1"/>
  <c r="BK5" i="6"/>
  <c r="BK35" i="6" s="1"/>
  <c r="BL15" i="13" s="1"/>
  <c r="D5" i="12"/>
  <c r="E36" i="12"/>
  <c r="F36" i="12"/>
  <c r="G36" i="12"/>
  <c r="I36" i="12"/>
  <c r="J36" i="12"/>
  <c r="K36" i="12"/>
  <c r="L36" i="12"/>
  <c r="M36" i="12"/>
  <c r="N36" i="12"/>
  <c r="O36" i="12"/>
  <c r="S36" i="12"/>
  <c r="U36" i="12"/>
  <c r="X36" i="12"/>
  <c r="Y27" i="13" s="1"/>
  <c r="Y36" i="12"/>
  <c r="Z27" i="13" s="1"/>
  <c r="Z36" i="12"/>
  <c r="AD36" i="12"/>
  <c r="AF27" i="13" s="1"/>
  <c r="AE36" i="12"/>
  <c r="AG27" i="13"/>
  <c r="AF36" i="12"/>
  <c r="AG36" i="12"/>
  <c r="AI27" i="13" s="1"/>
  <c r="AH36" i="12"/>
  <c r="AJ27" i="13"/>
  <c r="AI36" i="12"/>
  <c r="AK27" i="13" s="1"/>
  <c r="AJ36" i="12"/>
  <c r="AL27" i="13" s="1"/>
  <c r="AN36" i="12"/>
  <c r="AO27" i="13"/>
  <c r="AO36" i="12"/>
  <c r="AP36" i="12"/>
  <c r="AQ27" i="13"/>
  <c r="AQ36" i="12"/>
  <c r="AU36" i="12"/>
  <c r="AU27" i="13"/>
  <c r="AV36" i="12"/>
  <c r="AZ36" i="12"/>
  <c r="AY27" i="13" s="1"/>
  <c r="BA36" i="12"/>
  <c r="AZ27" i="13"/>
  <c r="BD36" i="12"/>
  <c r="BC27" i="13" s="1"/>
  <c r="BE36" i="12"/>
  <c r="BD27" i="13" s="1"/>
  <c r="BF36" i="12"/>
  <c r="BE27" i="13" s="1"/>
  <c r="BG36" i="12"/>
  <c r="BJ36" i="12"/>
  <c r="BI27" i="13" s="1"/>
  <c r="BH35" i="11"/>
  <c r="BI25" i="13"/>
  <c r="BH36" i="10"/>
  <c r="BI23" i="13"/>
  <c r="BM34" i="9"/>
  <c r="BJ21" i="13" s="1"/>
  <c r="BI34" i="9"/>
  <c r="BH34" i="9"/>
  <c r="BI21" i="13" s="1"/>
  <c r="BH36" i="8"/>
  <c r="BI19" i="13" s="1"/>
  <c r="BH36" i="7"/>
  <c r="BI17" i="13" s="1"/>
  <c r="BH36" i="5"/>
  <c r="BI13" i="13"/>
  <c r="BH35" i="4"/>
  <c r="BI11" i="13" s="1"/>
  <c r="BI9" i="13"/>
  <c r="BI7" i="13"/>
  <c r="BH35" i="1"/>
  <c r="BI5" i="13" s="1"/>
  <c r="AP36" i="8"/>
  <c r="AR19" i="13"/>
  <c r="AO36" i="8"/>
  <c r="AN36" i="8"/>
  <c r="AP19" i="13"/>
  <c r="AM36" i="8"/>
  <c r="AL5" i="8"/>
  <c r="AL36" i="8" s="1"/>
  <c r="AN19" i="13" s="1"/>
  <c r="AU36" i="8"/>
  <c r="AT36" i="8"/>
  <c r="AU19" i="13" s="1"/>
  <c r="AS36" i="8"/>
  <c r="AT19" i="13" s="1"/>
  <c r="AW5" i="8"/>
  <c r="AW36" i="8"/>
  <c r="BM36" i="8"/>
  <c r="BN19" i="13" s="1"/>
  <c r="BC36" i="8"/>
  <c r="BD19" i="13" s="1"/>
  <c r="BD36" i="8"/>
  <c r="BE19" i="13"/>
  <c r="BE36" i="8"/>
  <c r="BI36" i="8"/>
  <c r="BJ19" i="13" s="1"/>
  <c r="X35" i="6"/>
  <c r="Z15" i="13"/>
  <c r="X36" i="5"/>
  <c r="Z13" i="13" s="1"/>
  <c r="AM35" i="11"/>
  <c r="AO25" i="13" s="1"/>
  <c r="AU35" i="11"/>
  <c r="AV25" i="13" s="1"/>
  <c r="AX35" i="11"/>
  <c r="AY35" i="11"/>
  <c r="AZ25" i="13" s="1"/>
  <c r="BC35" i="11"/>
  <c r="BD35" i="11"/>
  <c r="BE25" i="13" s="1"/>
  <c r="BE35" i="11"/>
  <c r="BI35" i="11"/>
  <c r="BM35" i="11"/>
  <c r="BD36" i="10"/>
  <c r="BE23" i="13" s="1"/>
  <c r="BI36" i="10"/>
  <c r="BM36" i="10"/>
  <c r="BN23" i="13" s="1"/>
  <c r="AL5" i="10"/>
  <c r="AL36" i="10" s="1"/>
  <c r="AN23" i="13" s="1"/>
  <c r="AA5" i="10"/>
  <c r="AA36" i="10" s="1"/>
  <c r="AE23" i="13" s="1"/>
  <c r="AC36" i="10"/>
  <c r="AG23" i="13" s="1"/>
  <c r="AD36" i="10"/>
  <c r="AH23" i="13" s="1"/>
  <c r="AE36" i="10"/>
  <c r="AF36" i="10"/>
  <c r="AJ23" i="13" s="1"/>
  <c r="AG36" i="10"/>
  <c r="AK23" i="13"/>
  <c r="AH36" i="10"/>
  <c r="AL23" i="13"/>
  <c r="AM36" i="10"/>
  <c r="AO23" i="13" s="1"/>
  <c r="AO36" i="10"/>
  <c r="AQ23" i="13" s="1"/>
  <c r="AP36" i="10"/>
  <c r="AR23" i="13"/>
  <c r="AT36" i="10"/>
  <c r="AU23" i="13"/>
  <c r="AX36" i="10"/>
  <c r="BC36" i="10"/>
  <c r="BD23" i="13"/>
  <c r="H36" i="8"/>
  <c r="I36" i="8"/>
  <c r="J36" i="8"/>
  <c r="K36" i="8"/>
  <c r="L36" i="8"/>
  <c r="M36" i="8"/>
  <c r="N36" i="8"/>
  <c r="O36" i="8"/>
  <c r="T36" i="8"/>
  <c r="W36" i="8"/>
  <c r="Y19" i="13"/>
  <c r="X36" i="8"/>
  <c r="Z19" i="13"/>
  <c r="Y36" i="8"/>
  <c r="AA19" i="13" s="1"/>
  <c r="AB36" i="8"/>
  <c r="AC36" i="8"/>
  <c r="AG19" i="13" s="1"/>
  <c r="AD36" i="8"/>
  <c r="AH19" i="13" s="1"/>
  <c r="AE36" i="8"/>
  <c r="AI19" i="13" s="1"/>
  <c r="AF36" i="8"/>
  <c r="AG36" i="8"/>
  <c r="AK19" i="13" s="1"/>
  <c r="AH36" i="8"/>
  <c r="AL19" i="13"/>
  <c r="AX36" i="8"/>
  <c r="AY19" i="13"/>
  <c r="AY36" i="8"/>
  <c r="F36" i="7"/>
  <c r="G36" i="7"/>
  <c r="H36" i="7"/>
  <c r="I36" i="7"/>
  <c r="J36" i="7"/>
  <c r="K36" i="7"/>
  <c r="L36" i="7"/>
  <c r="M36" i="7"/>
  <c r="N36" i="7"/>
  <c r="O36" i="7"/>
  <c r="W36" i="7"/>
  <c r="Y17" i="13" s="1"/>
  <c r="X36" i="7"/>
  <c r="Y36" i="7"/>
  <c r="AA17" i="13"/>
  <c r="AB36" i="7"/>
  <c r="AF17" i="13" s="1"/>
  <c r="AC36" i="7"/>
  <c r="AG17" i="13" s="1"/>
  <c r="AD36" i="7"/>
  <c r="AE36" i="7"/>
  <c r="AI17" i="13" s="1"/>
  <c r="AG36" i="7"/>
  <c r="AK17" i="13" s="1"/>
  <c r="AH36" i="7"/>
  <c r="AL17" i="13"/>
  <c r="AM36" i="7"/>
  <c r="AN36" i="7"/>
  <c r="AP17" i="13"/>
  <c r="AO36" i="7"/>
  <c r="AQ17" i="13"/>
  <c r="AT36" i="7"/>
  <c r="AU17" i="13" s="1"/>
  <c r="AU36" i="7"/>
  <c r="AV17" i="13" s="1"/>
  <c r="AX36" i="7"/>
  <c r="AY17" i="13"/>
  <c r="AY36" i="7"/>
  <c r="BB36" i="7"/>
  <c r="BC17" i="13" s="1"/>
  <c r="BC36" i="7"/>
  <c r="BD17" i="13"/>
  <c r="BD36" i="7"/>
  <c r="BE36" i="7"/>
  <c r="BF17" i="13"/>
  <c r="BI36" i="7"/>
  <c r="BJ17" i="13"/>
  <c r="BM36" i="7"/>
  <c r="BN17" i="13" s="1"/>
  <c r="BD35" i="4"/>
  <c r="AY35" i="4"/>
  <c r="AZ11" i="13"/>
  <c r="D5" i="5"/>
  <c r="H36" i="5"/>
  <c r="I36" i="5"/>
  <c r="J36" i="5"/>
  <c r="K36" i="5"/>
  <c r="O36" i="5"/>
  <c r="T36" i="5"/>
  <c r="V13" i="13"/>
  <c r="W36" i="5"/>
  <c r="Y13" i="13"/>
  <c r="Y36" i="5"/>
  <c r="AA13" i="13" s="1"/>
  <c r="AB36" i="5"/>
  <c r="AC36" i="5"/>
  <c r="AG13" i="13" s="1"/>
  <c r="AD36" i="5"/>
  <c r="AH13" i="13" s="1"/>
  <c r="AE36" i="5"/>
  <c r="AI13" i="13" s="1"/>
  <c r="AF36" i="5"/>
  <c r="AG36" i="5"/>
  <c r="AK13" i="13" s="1"/>
  <c r="AH36" i="5"/>
  <c r="AM36" i="5"/>
  <c r="AO13" i="13" s="1"/>
  <c r="AN36" i="5"/>
  <c r="AP13" i="13" s="1"/>
  <c r="AO36" i="5"/>
  <c r="AQ13" i="13"/>
  <c r="AP36" i="5"/>
  <c r="AT36" i="5"/>
  <c r="AU13" i="13"/>
  <c r="AU36" i="5"/>
  <c r="AV13" i="13"/>
  <c r="AX36" i="5"/>
  <c r="AY36" i="5"/>
  <c r="AZ13" i="13"/>
  <c r="BB36" i="5"/>
  <c r="BC13" i="13" s="1"/>
  <c r="BC36" i="5"/>
  <c r="BD13" i="13" s="1"/>
  <c r="BD36" i="5"/>
  <c r="BE13" i="13" s="1"/>
  <c r="BI36" i="5"/>
  <c r="BM36" i="5"/>
  <c r="BN13" i="13" s="1"/>
  <c r="BG31" i="5"/>
  <c r="BG30" i="5"/>
  <c r="BG13" i="5"/>
  <c r="BG11" i="5"/>
  <c r="BG9" i="5"/>
  <c r="BG8" i="5"/>
  <c r="B8" i="5" s="1"/>
  <c r="BG7" i="5"/>
  <c r="BG5" i="5"/>
  <c r="BJ6" i="5"/>
  <c r="BJ7" i="5" s="1"/>
  <c r="BI35" i="4"/>
  <c r="BJ11" i="13"/>
  <c r="BM35" i="4"/>
  <c r="BN11" i="13" s="1"/>
  <c r="BK5" i="4"/>
  <c r="BG5" i="4"/>
  <c r="BG35" i="4" s="1"/>
  <c r="BG36" i="3"/>
  <c r="BH9" i="13" s="1"/>
  <c r="BK5" i="3"/>
  <c r="BK36" i="3" s="1"/>
  <c r="BL9" i="13" s="1"/>
  <c r="AL5" i="3"/>
  <c r="AL36" i="3" s="1"/>
  <c r="AN9" i="13" s="1"/>
  <c r="AS36" i="3"/>
  <c r="AT9" i="13" s="1"/>
  <c r="BI35" i="1"/>
  <c r="BJ5" i="13"/>
  <c r="AW5" i="1"/>
  <c r="AW35" i="1" s="1"/>
  <c r="BG5" i="1"/>
  <c r="BA5" i="1"/>
  <c r="BA35" i="1" s="1"/>
  <c r="BB5" i="13"/>
  <c r="BC5" i="12"/>
  <c r="AY5" i="12"/>
  <c r="AT5" i="12"/>
  <c r="BM5" i="12"/>
  <c r="BA6" i="10"/>
  <c r="BA35" i="10"/>
  <c r="BA34" i="10"/>
  <c r="BA33" i="10"/>
  <c r="BA32" i="10"/>
  <c r="BA31" i="10"/>
  <c r="BA30" i="10"/>
  <c r="BA29" i="10"/>
  <c r="BA28" i="10"/>
  <c r="BA27" i="10"/>
  <c r="BA26" i="10"/>
  <c r="BA25" i="10"/>
  <c r="BA24" i="10"/>
  <c r="BA23" i="10"/>
  <c r="BA22" i="10"/>
  <c r="BA21" i="10"/>
  <c r="BA20" i="10"/>
  <c r="BA19" i="10"/>
  <c r="BA18" i="10"/>
  <c r="BA17" i="10"/>
  <c r="BA16" i="10"/>
  <c r="BA15" i="10"/>
  <c r="BA14" i="10"/>
  <c r="BA13" i="10"/>
  <c r="BA12" i="10"/>
  <c r="BA11" i="10"/>
  <c r="BA10" i="10"/>
  <c r="BA9" i="10"/>
  <c r="BA8" i="10"/>
  <c r="BA7" i="10"/>
  <c r="BA5" i="10"/>
  <c r="BJ5" i="9"/>
  <c r="BA5" i="9"/>
  <c r="AS5" i="9"/>
  <c r="AS34" i="9"/>
  <c r="AT21" i="13" s="1"/>
  <c r="BG35" i="1"/>
  <c r="BH5" i="13" s="1"/>
  <c r="BH25" i="13"/>
  <c r="AL5" i="1"/>
  <c r="AL35" i="1" s="1"/>
  <c r="AN5" i="13" s="1"/>
  <c r="AM5" i="2"/>
  <c r="AM36" i="2" s="1"/>
  <c r="AN7" i="13" s="1"/>
  <c r="AL5" i="4"/>
  <c r="AL35" i="4" s="1"/>
  <c r="AN11" i="13" s="1"/>
  <c r="AL5" i="6"/>
  <c r="AL35" i="6" s="1"/>
  <c r="AN15" i="13" s="1"/>
  <c r="AL5" i="9"/>
  <c r="AL5" i="11"/>
  <c r="AM5" i="12"/>
  <c r="AM36" i="12" s="1"/>
  <c r="AN27" i="13" s="1"/>
  <c r="BM35" i="1"/>
  <c r="BN5" i="13" s="1"/>
  <c r="BN36" i="2"/>
  <c r="BN7" i="13" s="1"/>
  <c r="BN9" i="13"/>
  <c r="BM35" i="6"/>
  <c r="BN15" i="13" s="1"/>
  <c r="BN21" i="13"/>
  <c r="BN25" i="13"/>
  <c r="BO36" i="12"/>
  <c r="BN27" i="13"/>
  <c r="BK36" i="5"/>
  <c r="BL13" i="13"/>
  <c r="BL25" i="13"/>
  <c r="BJ36" i="2"/>
  <c r="BJ7" i="13"/>
  <c r="BJ9" i="13"/>
  <c r="BJ13" i="13"/>
  <c r="BI35" i="6"/>
  <c r="BJ15" i="13" s="1"/>
  <c r="BJ23" i="13"/>
  <c r="BJ25" i="13"/>
  <c r="BK36" i="12"/>
  <c r="BJ27" i="13"/>
  <c r="BE35" i="1"/>
  <c r="BF5" i="13" s="1"/>
  <c r="BF36" i="2"/>
  <c r="BF7" i="13" s="1"/>
  <c r="BF9" i="13"/>
  <c r="BE35" i="4"/>
  <c r="BF11" i="13" s="1"/>
  <c r="BE36" i="5"/>
  <c r="BF13" i="13" s="1"/>
  <c r="BE35" i="6"/>
  <c r="BF15" i="13"/>
  <c r="BF30" i="13" s="1"/>
  <c r="BF19" i="13"/>
  <c r="BE34" i="9"/>
  <c r="BF21" i="13" s="1"/>
  <c r="BF23" i="13"/>
  <c r="BF25" i="13"/>
  <c r="BF27" i="13"/>
  <c r="BD35" i="1"/>
  <c r="BE5" i="13"/>
  <c r="BE9" i="13"/>
  <c r="BE36" i="2"/>
  <c r="BE7" i="13" s="1"/>
  <c r="BE11" i="13"/>
  <c r="BD35" i="6"/>
  <c r="BE15" i="13" s="1"/>
  <c r="BE17" i="13"/>
  <c r="BD34" i="9"/>
  <c r="BE21" i="13" s="1"/>
  <c r="BB35" i="1"/>
  <c r="BC5" i="13" s="1"/>
  <c r="BC36" i="2"/>
  <c r="BC7" i="13"/>
  <c r="BC9" i="13"/>
  <c r="BB35" i="4"/>
  <c r="BC11" i="13"/>
  <c r="BB35" i="6"/>
  <c r="BC15" i="13"/>
  <c r="BC19" i="13"/>
  <c r="BB34" i="9"/>
  <c r="BC21" i="13"/>
  <c r="BC23" i="13"/>
  <c r="BB35" i="11"/>
  <c r="BC25" i="13"/>
  <c r="AY35" i="1"/>
  <c r="AZ5" i="13"/>
  <c r="AZ9" i="13"/>
  <c r="AZ36" i="2"/>
  <c r="AZ7" i="13"/>
  <c r="AY35" i="6"/>
  <c r="AZ15" i="13" s="1"/>
  <c r="AZ17" i="13"/>
  <c r="AZ19" i="13"/>
  <c r="AY34" i="9"/>
  <c r="AZ21" i="13" s="1"/>
  <c r="AZ23" i="13"/>
  <c r="AB5" i="2"/>
  <c r="AB36" i="2" s="1"/>
  <c r="AE7" i="13" s="1"/>
  <c r="AT36" i="2"/>
  <c r="AT7" i="13" s="1"/>
  <c r="AS35" i="1"/>
  <c r="AS36" i="5"/>
  <c r="AT13" i="13" s="1"/>
  <c r="AH35" i="1"/>
  <c r="AL5" i="13"/>
  <c r="AI36" i="2"/>
  <c r="AL7" i="13" s="1"/>
  <c r="AL9" i="13"/>
  <c r="AH35" i="4"/>
  <c r="AL11" i="13"/>
  <c r="AL13" i="13"/>
  <c r="AH35" i="6"/>
  <c r="AL15" i="13"/>
  <c r="AH34" i="9"/>
  <c r="AL21" i="13" s="1"/>
  <c r="AH35" i="11"/>
  <c r="AL25" i="13" s="1"/>
  <c r="AG35" i="1"/>
  <c r="AK5" i="13" s="1"/>
  <c r="AH36" i="2"/>
  <c r="AK7" i="13" s="1"/>
  <c r="AK9" i="13"/>
  <c r="AG35" i="4"/>
  <c r="AK11" i="13" s="1"/>
  <c r="AK30" i="13" s="1"/>
  <c r="AG34" i="9"/>
  <c r="AK21" i="13" s="1"/>
  <c r="AG35" i="11"/>
  <c r="AK25" i="13"/>
  <c r="BD25" i="13"/>
  <c r="BA35" i="11"/>
  <c r="BB25" i="13"/>
  <c r="BC34" i="9"/>
  <c r="BD21" i="13"/>
  <c r="BC35" i="6"/>
  <c r="BD15" i="13" s="1"/>
  <c r="BA29" i="4"/>
  <c r="BA33" i="4"/>
  <c r="BA17" i="4"/>
  <c r="BA18" i="4"/>
  <c r="B18" i="4" s="1"/>
  <c r="BA19" i="4"/>
  <c r="BA20" i="4"/>
  <c r="BA21" i="4"/>
  <c r="BA22" i="4"/>
  <c r="BA30" i="4"/>
  <c r="B30" i="4"/>
  <c r="BA31" i="4"/>
  <c r="BA32" i="4"/>
  <c r="B32" i="4"/>
  <c r="BA34" i="4"/>
  <c r="BA5" i="4"/>
  <c r="BA6" i="4"/>
  <c r="BA16" i="4"/>
  <c r="BA23" i="4"/>
  <c r="BA25" i="4"/>
  <c r="BA7" i="4"/>
  <c r="BA8" i="4"/>
  <c r="B8" i="4" s="1"/>
  <c r="BA9" i="4"/>
  <c r="B9" i="4"/>
  <c r="BA10" i="4"/>
  <c r="B10" i="4"/>
  <c r="BA11" i="4"/>
  <c r="BA12" i="4"/>
  <c r="B12" i="4"/>
  <c r="BA13" i="4"/>
  <c r="BA14" i="4"/>
  <c r="B14" i="4"/>
  <c r="BA15" i="4"/>
  <c r="BA24" i="4"/>
  <c r="BA26" i="4"/>
  <c r="B26" i="4" s="1"/>
  <c r="BA27" i="4"/>
  <c r="BA28" i="4"/>
  <c r="BA5" i="3"/>
  <c r="BA36" i="3"/>
  <c r="BB9" i="13" s="1"/>
  <c r="BD36" i="2"/>
  <c r="BD7" i="13"/>
  <c r="BD9" i="13"/>
  <c r="AY25" i="13"/>
  <c r="AW35" i="11"/>
  <c r="AX25" i="13"/>
  <c r="AY23" i="13"/>
  <c r="AX34" i="9"/>
  <c r="AY21" i="13"/>
  <c r="AY30" i="13" s="1"/>
  <c r="AX35" i="6"/>
  <c r="AY15" i="13"/>
  <c r="AY13" i="13"/>
  <c r="AX35" i="4"/>
  <c r="AY11" i="13"/>
  <c r="AY9" i="13"/>
  <c r="AW35" i="4"/>
  <c r="AX11" i="13"/>
  <c r="AY36" i="2"/>
  <c r="AY7" i="13"/>
  <c r="AX35" i="1"/>
  <c r="AY5" i="13" s="1"/>
  <c r="AS35" i="11"/>
  <c r="AT25" i="13" s="1"/>
  <c r="AT5" i="13"/>
  <c r="AR27" i="13"/>
  <c r="AP27" i="13"/>
  <c r="AP35" i="11"/>
  <c r="AR25" i="13" s="1"/>
  <c r="AO35" i="11"/>
  <c r="AQ25" i="13"/>
  <c r="AN35" i="11"/>
  <c r="AP25" i="13"/>
  <c r="AP23" i="13"/>
  <c r="AA5" i="1"/>
  <c r="AA35" i="1"/>
  <c r="AE5" i="13" s="1"/>
  <c r="AV27" i="13"/>
  <c r="AT35" i="11"/>
  <c r="AU25" i="13" s="1"/>
  <c r="AV23" i="13"/>
  <c r="AU34" i="9"/>
  <c r="AV21" i="13" s="1"/>
  <c r="AT34" i="9"/>
  <c r="AU21" i="13" s="1"/>
  <c r="AV19" i="13"/>
  <c r="AU35" i="6"/>
  <c r="AV15" i="13" s="1"/>
  <c r="AT35" i="6"/>
  <c r="AU15" i="13" s="1"/>
  <c r="AU35" i="4"/>
  <c r="AV11" i="13"/>
  <c r="BC35" i="1"/>
  <c r="BD5" i="13"/>
  <c r="AT35" i="4"/>
  <c r="AU11" i="13" s="1"/>
  <c r="AV9" i="13"/>
  <c r="AU9" i="13"/>
  <c r="AV36" i="2"/>
  <c r="AV7" i="13"/>
  <c r="AU36" i="2"/>
  <c r="AU7" i="13"/>
  <c r="AU35" i="1"/>
  <c r="AV5" i="13" s="1"/>
  <c r="AU5" i="13"/>
  <c r="AP34" i="9"/>
  <c r="AR21" i="13" s="1"/>
  <c r="AO34" i="9"/>
  <c r="AQ21" i="13" s="1"/>
  <c r="AQ9" i="13"/>
  <c r="AO35" i="4"/>
  <c r="AQ11" i="13" s="1"/>
  <c r="AN34" i="9"/>
  <c r="AP21" i="13" s="1"/>
  <c r="AM34" i="9"/>
  <c r="AO21" i="13"/>
  <c r="AO9" i="13"/>
  <c r="AQ19" i="13"/>
  <c r="AO19" i="13"/>
  <c r="AO17" i="13"/>
  <c r="AP35" i="6"/>
  <c r="AR15" i="13" s="1"/>
  <c r="AR13" i="13"/>
  <c r="AO35" i="6"/>
  <c r="AQ15" i="13" s="1"/>
  <c r="AN35" i="6"/>
  <c r="AP15" i="13"/>
  <c r="AM35" i="6"/>
  <c r="AO15" i="13"/>
  <c r="AP35" i="4"/>
  <c r="AR11" i="13" s="1"/>
  <c r="AN35" i="4"/>
  <c r="AP11" i="13" s="1"/>
  <c r="AM35" i="4"/>
  <c r="AO11" i="13"/>
  <c r="AR9" i="13"/>
  <c r="AP9" i="13"/>
  <c r="AQ36" i="2"/>
  <c r="AR7" i="13" s="1"/>
  <c r="AP36" i="2"/>
  <c r="AQ7" i="13" s="1"/>
  <c r="AO36" i="2"/>
  <c r="AP7" i="13"/>
  <c r="AN36" i="2"/>
  <c r="AO7" i="13"/>
  <c r="AP35" i="1"/>
  <c r="AR5" i="13" s="1"/>
  <c r="AO35" i="1"/>
  <c r="AQ5" i="13" s="1"/>
  <c r="AN35" i="1"/>
  <c r="AP5" i="13"/>
  <c r="AM35" i="1"/>
  <c r="AO5" i="13"/>
  <c r="AC5" i="12"/>
  <c r="AA5" i="11"/>
  <c r="AA5" i="9"/>
  <c r="AA5" i="8"/>
  <c r="AA36" i="8"/>
  <c r="AE19" i="13" s="1"/>
  <c r="AA5" i="6"/>
  <c r="AA35" i="6" s="1"/>
  <c r="AE15" i="13" s="1"/>
  <c r="AA5" i="4"/>
  <c r="AA5" i="3"/>
  <c r="AA36" i="3"/>
  <c r="AE9" i="13"/>
  <c r="AF35" i="1"/>
  <c r="AJ5" i="13"/>
  <c r="AG36" i="2"/>
  <c r="AJ7" i="13" s="1"/>
  <c r="AJ9" i="13"/>
  <c r="AF35" i="4"/>
  <c r="AJ11" i="13"/>
  <c r="AJ13" i="13"/>
  <c r="AJ15" i="13"/>
  <c r="AJ17" i="13"/>
  <c r="AJ19" i="13"/>
  <c r="AF34" i="9"/>
  <c r="AJ21" i="13"/>
  <c r="AF35" i="11"/>
  <c r="AJ25" i="13"/>
  <c r="AE35" i="1"/>
  <c r="AI5" i="13" s="1"/>
  <c r="AF36" i="2"/>
  <c r="AI7" i="13" s="1"/>
  <c r="AI9" i="13"/>
  <c r="AE35" i="4"/>
  <c r="AI11" i="13" s="1"/>
  <c r="AE35" i="6"/>
  <c r="AI15" i="13"/>
  <c r="AE34" i="9"/>
  <c r="AI21" i="13"/>
  <c r="AI23" i="13"/>
  <c r="AE35" i="11"/>
  <c r="AI25" i="13"/>
  <c r="AD35" i="1"/>
  <c r="AH5" i="13"/>
  <c r="AE36" i="2"/>
  <c r="AH7" i="13" s="1"/>
  <c r="AH9" i="13"/>
  <c r="AD35" i="4"/>
  <c r="AH11" i="13" s="1"/>
  <c r="AD35" i="6"/>
  <c r="AH15" i="13" s="1"/>
  <c r="AH17" i="13"/>
  <c r="AD34" i="9"/>
  <c r="AH21" i="13" s="1"/>
  <c r="AD35" i="11"/>
  <c r="AH25" i="13" s="1"/>
  <c r="AH27" i="13"/>
  <c r="AC35" i="1"/>
  <c r="AG5" i="13" s="1"/>
  <c r="AD36" i="2"/>
  <c r="AG7" i="13"/>
  <c r="AG9" i="13"/>
  <c r="AC35" i="4"/>
  <c r="AG11" i="13" s="1"/>
  <c r="AC35" i="6"/>
  <c r="AG15" i="13"/>
  <c r="AC34" i="9"/>
  <c r="AG21" i="13"/>
  <c r="AC35" i="11"/>
  <c r="AG25" i="13" s="1"/>
  <c r="AB35" i="1"/>
  <c r="AF5" i="13" s="1"/>
  <c r="AC36" i="2"/>
  <c r="AF7" i="13"/>
  <c r="AF9" i="13"/>
  <c r="AB35" i="4"/>
  <c r="AF11" i="13"/>
  <c r="AF13" i="13"/>
  <c r="AB35" i="6"/>
  <c r="AF15" i="13" s="1"/>
  <c r="AF19" i="13"/>
  <c r="AB34" i="9"/>
  <c r="AF21" i="13" s="1"/>
  <c r="AF23" i="13"/>
  <c r="AB35" i="11"/>
  <c r="AF25" i="13" s="1"/>
  <c r="Y35" i="4"/>
  <c r="AA11" i="13" s="1"/>
  <c r="Y35" i="1"/>
  <c r="AA5" i="13"/>
  <c r="AA7" i="13"/>
  <c r="AA9" i="13"/>
  <c r="Y35" i="6"/>
  <c r="AA15" i="13" s="1"/>
  <c r="Y34" i="9"/>
  <c r="AA21" i="13" s="1"/>
  <c r="AA23" i="13"/>
  <c r="Y35" i="11"/>
  <c r="AA25" i="13" s="1"/>
  <c r="AA27" i="13"/>
  <c r="X35" i="1"/>
  <c r="Z5" i="13" s="1"/>
  <c r="Z7" i="13"/>
  <c r="Z9" i="13"/>
  <c r="X35" i="4"/>
  <c r="Z11" i="13"/>
  <c r="W35" i="6"/>
  <c r="Y15" i="13"/>
  <c r="Z17" i="13"/>
  <c r="X34" i="9"/>
  <c r="Z21" i="13"/>
  <c r="Z23" i="13"/>
  <c r="X35" i="11"/>
  <c r="Z25" i="13"/>
  <c r="W35" i="1"/>
  <c r="Y5" i="13"/>
  <c r="Y7" i="13"/>
  <c r="Y9" i="13"/>
  <c r="S9" i="13"/>
  <c r="W35" i="4"/>
  <c r="Y11" i="13" s="1"/>
  <c r="W34" i="9"/>
  <c r="Y21" i="13" s="1"/>
  <c r="Y23" i="13"/>
  <c r="W35" i="11"/>
  <c r="Y25" i="13" s="1"/>
  <c r="V5" i="13"/>
  <c r="V7" i="13"/>
  <c r="V9" i="13"/>
  <c r="V11" i="13"/>
  <c r="V17" i="13"/>
  <c r="V19" i="13"/>
  <c r="V21" i="13"/>
  <c r="V23" i="13"/>
  <c r="V25" i="13"/>
  <c r="V27" i="13"/>
  <c r="R35" i="1"/>
  <c r="T5" i="13"/>
  <c r="T30" i="13" s="1"/>
  <c r="B31" i="5"/>
  <c r="B17" i="5"/>
  <c r="B21" i="5"/>
  <c r="B22" i="5"/>
  <c r="B24" i="5"/>
  <c r="B30" i="5"/>
  <c r="B3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1" i="3"/>
  <c r="B32" i="3"/>
  <c r="B34" i="3"/>
  <c r="B35" i="10"/>
  <c r="B21" i="10"/>
  <c r="B31" i="10"/>
  <c r="B7" i="7"/>
  <c r="B8" i="7"/>
  <c r="B9" i="7"/>
  <c r="B12" i="7"/>
  <c r="B13" i="7"/>
  <c r="B15" i="7"/>
  <c r="B17" i="7"/>
  <c r="B20" i="7"/>
  <c r="B21" i="7"/>
  <c r="B23" i="7"/>
  <c r="B25" i="7"/>
  <c r="B29" i="7"/>
  <c r="B31" i="7"/>
  <c r="B33" i="7"/>
  <c r="B34" i="2"/>
  <c r="B31" i="2"/>
  <c r="D5" i="2"/>
  <c r="B33" i="2"/>
  <c r="B3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1" i="2"/>
  <c r="B22" i="2"/>
  <c r="B23" i="2"/>
  <c r="B25" i="2"/>
  <c r="B26" i="2"/>
  <c r="B27" i="2"/>
  <c r="B29" i="2"/>
  <c r="B30" i="2"/>
  <c r="D27" i="13"/>
  <c r="D25" i="13"/>
  <c r="D23" i="13"/>
  <c r="D21" i="13"/>
  <c r="D19" i="13"/>
  <c r="D5" i="13"/>
  <c r="E35" i="11"/>
  <c r="G35" i="11"/>
  <c r="H35" i="11"/>
  <c r="I35" i="11"/>
  <c r="J35" i="11"/>
  <c r="K35" i="11"/>
  <c r="L35" i="11"/>
  <c r="M35" i="11"/>
  <c r="N35" i="11"/>
  <c r="Q5" i="11"/>
  <c r="O35" i="11"/>
  <c r="F35" i="11"/>
  <c r="D5" i="11"/>
  <c r="B5" i="11" s="1"/>
  <c r="C5" i="11" s="1"/>
  <c r="B12" i="11"/>
  <c r="Q5" i="10"/>
  <c r="Q36" i="10"/>
  <c r="D5" i="10"/>
  <c r="E34" i="9"/>
  <c r="G34" i="9"/>
  <c r="H34" i="9"/>
  <c r="I34" i="9"/>
  <c r="J34" i="9"/>
  <c r="K34" i="9"/>
  <c r="L34" i="9"/>
  <c r="M34" i="9"/>
  <c r="N34" i="9"/>
  <c r="Q5" i="9"/>
  <c r="O34" i="9"/>
  <c r="F34" i="9"/>
  <c r="D5" i="9"/>
  <c r="D34" i="9" s="1"/>
  <c r="E36" i="8"/>
  <c r="G36" i="8"/>
  <c r="Q5" i="8"/>
  <c r="F36" i="8"/>
  <c r="D5" i="8"/>
  <c r="D36" i="8"/>
  <c r="G35" i="6"/>
  <c r="H35" i="6"/>
  <c r="I35" i="6"/>
  <c r="J35" i="6"/>
  <c r="K35" i="6"/>
  <c r="L35" i="6"/>
  <c r="M35" i="6"/>
  <c r="N35" i="6"/>
  <c r="Q5" i="6"/>
  <c r="O35" i="6"/>
  <c r="F35" i="6"/>
  <c r="D5" i="6"/>
  <c r="B6" i="6"/>
  <c r="B7" i="6"/>
  <c r="B9" i="6"/>
  <c r="B10" i="6"/>
  <c r="B13" i="6"/>
  <c r="B14" i="6"/>
  <c r="B19" i="6"/>
  <c r="B21" i="6"/>
  <c r="B22" i="6"/>
  <c r="B25" i="6"/>
  <c r="B26" i="6"/>
  <c r="B29" i="6"/>
  <c r="Q35" i="4"/>
  <c r="D5" i="4"/>
  <c r="D35" i="4"/>
  <c r="B20" i="4"/>
  <c r="B23" i="4"/>
  <c r="B28" i="4"/>
  <c r="AT35" i="1"/>
  <c r="Q35" i="1"/>
  <c r="D5" i="1"/>
  <c r="Q5" i="3"/>
  <c r="Q36" i="3"/>
  <c r="D5" i="3"/>
  <c r="D36" i="3" s="1"/>
  <c r="B30" i="3"/>
  <c r="B30" i="13"/>
  <c r="AX19" i="13"/>
  <c r="BH35" i="6"/>
  <c r="BI15" i="13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6" i="1"/>
  <c r="BK35" i="1"/>
  <c r="BL5" i="13" s="1"/>
  <c r="B35" i="8"/>
  <c r="B32" i="8"/>
  <c r="B33" i="8"/>
  <c r="B7" i="8"/>
  <c r="B8" i="8"/>
  <c r="B11" i="8"/>
  <c r="B12" i="8"/>
  <c r="B16" i="8"/>
  <c r="B18" i="8"/>
  <c r="B20" i="8"/>
  <c r="B24" i="8"/>
  <c r="B27" i="8"/>
  <c r="B28" i="8"/>
  <c r="B6" i="8"/>
  <c r="AG39" i="5"/>
  <c r="BJ8" i="5"/>
  <c r="BJ9" i="5" s="1"/>
  <c r="BJ10" i="5"/>
  <c r="BJ11" i="5" s="1"/>
  <c r="BJ12" i="5" s="1"/>
  <c r="B25" i="9"/>
  <c r="B22" i="9"/>
  <c r="AV6" i="6"/>
  <c r="AV7" i="6" s="1"/>
  <c r="AV8" i="6" s="1"/>
  <c r="AV9" i="6" s="1"/>
  <c r="AV10" i="6" s="1"/>
  <c r="AV11" i="6" s="1"/>
  <c r="AV12" i="6" s="1"/>
  <c r="AV13" i="6" s="1"/>
  <c r="AV14" i="6" s="1"/>
  <c r="AV15" i="6" s="1"/>
  <c r="AV16" i="6" s="1"/>
  <c r="AV17" i="6"/>
  <c r="AV18" i="6" s="1"/>
  <c r="AV19" i="6" s="1"/>
  <c r="AV20" i="6" s="1"/>
  <c r="AV21" i="6" s="1"/>
  <c r="AV22" i="6" s="1"/>
  <c r="AV23" i="6" s="1"/>
  <c r="AV24" i="6" s="1"/>
  <c r="AV25" i="6" s="1"/>
  <c r="AG38" i="7"/>
  <c r="AJ9" i="2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J35" i="2" s="1"/>
  <c r="AJ36" i="2" s="1"/>
  <c r="AM7" i="13" s="1"/>
  <c r="F30" i="13"/>
  <c r="AV8" i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W5" i="13" s="1"/>
  <c r="BF8" i="8"/>
  <c r="BF9" i="8" s="1"/>
  <c r="BF10" i="8" s="1"/>
  <c r="BF11" i="8" s="1"/>
  <c r="BF12" i="8" s="1"/>
  <c r="BF13" i="8" s="1"/>
  <c r="BF14" i="8" s="1"/>
  <c r="BF15" i="8" s="1"/>
  <c r="BF16" i="8" s="1"/>
  <c r="BF17" i="8" s="1"/>
  <c r="BF18" i="8" s="1"/>
  <c r="BF19" i="8" s="1"/>
  <c r="BF20" i="8" s="1"/>
  <c r="BF21" i="8" s="1"/>
  <c r="BF22" i="8" s="1"/>
  <c r="BF23" i="8" s="1"/>
  <c r="BF24" i="8" s="1"/>
  <c r="BF25" i="8" s="1"/>
  <c r="BF26" i="8" s="1"/>
  <c r="BF27" i="8" s="1"/>
  <c r="BF28" i="8"/>
  <c r="BF29" i="8" s="1"/>
  <c r="BF30" i="8" s="1"/>
  <c r="BF31" i="8" s="1"/>
  <c r="BF32" i="8" s="1"/>
  <c r="BF33" i="8" s="1"/>
  <c r="BF34" i="8" s="1"/>
  <c r="BF35" i="8" s="1"/>
  <c r="BF36" i="8" s="1"/>
  <c r="BG19" i="13" s="1"/>
  <c r="D36" i="5"/>
  <c r="P26" i="9"/>
  <c r="P27" i="9" s="1"/>
  <c r="P28" i="9" s="1"/>
  <c r="P29" i="9" s="1"/>
  <c r="P30" i="9" s="1"/>
  <c r="P31" i="9" s="1"/>
  <c r="P33" i="9" s="1"/>
  <c r="P34" i="9" s="1"/>
  <c r="P21" i="13"/>
  <c r="AT36" i="12"/>
  <c r="AT27" i="13" s="1"/>
  <c r="B35" i="12"/>
  <c r="B24" i="4"/>
  <c r="BJ6" i="11"/>
  <c r="BJ7" i="11"/>
  <c r="BJ8" i="11" s="1"/>
  <c r="BJ9" i="11" s="1"/>
  <c r="BG35" i="11"/>
  <c r="BN6" i="10"/>
  <c r="BN7" i="10"/>
  <c r="BN8" i="10"/>
  <c r="BN9" i="10" s="1"/>
  <c r="BN10" i="10" s="1"/>
  <c r="BN11" i="10" s="1"/>
  <c r="BN12" i="10"/>
  <c r="BN13" i="10" s="1"/>
  <c r="BN14" i="10" s="1"/>
  <c r="BN15" i="10" s="1"/>
  <c r="BN16" i="10" s="1"/>
  <c r="BN17" i="10" s="1"/>
  <c r="BN18" i="10" s="1"/>
  <c r="BN19" i="10" s="1"/>
  <c r="BN20" i="10"/>
  <c r="BN21" i="10" s="1"/>
  <c r="BN22" i="10" s="1"/>
  <c r="BN23" i="10" s="1"/>
  <c r="BN24" i="10" s="1"/>
  <c r="BN25" i="10" s="1"/>
  <c r="BN26" i="10" s="1"/>
  <c r="BN27" i="10" s="1"/>
  <c r="BN28" i="10" s="1"/>
  <c r="BN29" i="10" s="1"/>
  <c r="BN30" i="10" s="1"/>
  <c r="BN31" i="10" s="1"/>
  <c r="BN32" i="10" s="1"/>
  <c r="BN33" i="10" s="1"/>
  <c r="BN34" i="10" s="1"/>
  <c r="BN35" i="10" s="1"/>
  <c r="BN36" i="10" s="1"/>
  <c r="BO23" i="13" s="1"/>
  <c r="BK36" i="10"/>
  <c r="BL23" i="13"/>
  <c r="B6" i="10"/>
  <c r="B6" i="12"/>
  <c r="D36" i="12"/>
  <c r="C5" i="2"/>
  <c r="D36" i="2"/>
  <c r="B6" i="9"/>
  <c r="D36" i="7"/>
  <c r="B16" i="5"/>
  <c r="S27" i="13"/>
  <c r="BK35" i="11"/>
  <c r="BN6" i="11"/>
  <c r="BN7" i="11"/>
  <c r="BN8" i="11" s="1"/>
  <c r="BN9" i="11" s="1"/>
  <c r="BN10" i="11" s="1"/>
  <c r="BN11" i="11" s="1"/>
  <c r="BN12" i="11" s="1"/>
  <c r="AV6" i="10"/>
  <c r="AV7" i="10" s="1"/>
  <c r="AV8" i="10" s="1"/>
  <c r="AV9" i="10" s="1"/>
  <c r="AV10" i="10" s="1"/>
  <c r="AV11" i="10" s="1"/>
  <c r="AV12" i="10" s="1"/>
  <c r="AV13" i="10" s="1"/>
  <c r="AV14" i="10" s="1"/>
  <c r="AV15" i="10" s="1"/>
  <c r="AV16" i="10" s="1"/>
  <c r="AV17" i="10" s="1"/>
  <c r="AV18" i="10" s="1"/>
  <c r="AV19" i="10" s="1"/>
  <c r="AV20" i="10" s="1"/>
  <c r="AV21" i="10" s="1"/>
  <c r="AV22" i="10" s="1"/>
  <c r="AV23" i="10" s="1"/>
  <c r="B32" i="10"/>
  <c r="BN8" i="9"/>
  <c r="B20" i="12"/>
  <c r="AV5" i="4"/>
  <c r="AV6" i="4" s="1"/>
  <c r="AV7" i="4" s="1"/>
  <c r="AV8" i="4" s="1"/>
  <c r="AV9" i="4" s="1"/>
  <c r="AV10" i="4"/>
  <c r="AV11" i="4" s="1"/>
  <c r="AV12" i="4" s="1"/>
  <c r="AV13" i="4" s="1"/>
  <c r="AV14" i="4" s="1"/>
  <c r="AV15" i="4" s="1"/>
  <c r="AV16" i="4" s="1"/>
  <c r="AV17" i="4" s="1"/>
  <c r="AV18" i="4" s="1"/>
  <c r="AV19" i="4" s="1"/>
  <c r="AV20" i="4" s="1"/>
  <c r="AV21" i="4" s="1"/>
  <c r="AV22" i="4" s="1"/>
  <c r="AV23" i="4" s="1"/>
  <c r="AV24" i="4" s="1"/>
  <c r="AV25" i="4" s="1"/>
  <c r="AV26" i="4" s="1"/>
  <c r="AV27" i="4" s="1"/>
  <c r="AV28" i="4" s="1"/>
  <c r="AV29" i="4" s="1"/>
  <c r="AV30" i="4" s="1"/>
  <c r="AV31" i="4" s="1"/>
  <c r="AV32" i="4" s="1"/>
  <c r="AV33" i="4" s="1"/>
  <c r="AV34" i="4" s="1"/>
  <c r="AV35" i="4" s="1"/>
  <c r="AW11" i="13" s="1"/>
  <c r="AS35" i="4"/>
  <c r="AT11" i="13" s="1"/>
  <c r="BA35" i="4"/>
  <c r="BB11" i="13" s="1"/>
  <c r="BM36" i="12"/>
  <c r="BL27" i="13"/>
  <c r="BH11" i="13"/>
  <c r="B28" i="10"/>
  <c r="B24" i="10"/>
  <c r="B20" i="10"/>
  <c r="B16" i="10"/>
  <c r="B12" i="10"/>
  <c r="B8" i="10"/>
  <c r="AZ6" i="9"/>
  <c r="AZ7" i="9" s="1"/>
  <c r="AZ8" i="9" s="1"/>
  <c r="AZ9" i="9" s="1"/>
  <c r="AZ10" i="9" s="1"/>
  <c r="AZ11" i="9" s="1"/>
  <c r="AZ12" i="9" s="1"/>
  <c r="AZ13" i="9" s="1"/>
  <c r="AZ14" i="9" s="1"/>
  <c r="AZ15" i="9" s="1"/>
  <c r="AZ16" i="9" s="1"/>
  <c r="AZ17" i="9" s="1"/>
  <c r="AZ18" i="9" s="1"/>
  <c r="AZ19" i="9" s="1"/>
  <c r="AZ20" i="9" s="1"/>
  <c r="AZ21" i="9" s="1"/>
  <c r="AZ22" i="9" s="1"/>
  <c r="AZ23" i="9" s="1"/>
  <c r="AZ24" i="9" s="1"/>
  <c r="AZ25" i="9" s="1"/>
  <c r="AZ26" i="9" s="1"/>
  <c r="AZ27" i="9" s="1"/>
  <c r="AZ28" i="9" s="1"/>
  <c r="AZ29" i="9" s="1"/>
  <c r="AZ30" i="9" s="1"/>
  <c r="AZ31" i="9" s="1"/>
  <c r="AQ6" i="9"/>
  <c r="AQ7" i="7"/>
  <c r="AQ8" i="7" s="1"/>
  <c r="AQ9" i="7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Q35" i="7" s="1"/>
  <c r="AQ36" i="7" s="1"/>
  <c r="AS17" i="13" s="1"/>
  <c r="B11" i="5"/>
  <c r="BN7" i="7"/>
  <c r="BN8" i="7" s="1"/>
  <c r="BN9" i="7"/>
  <c r="BN10" i="7" s="1"/>
  <c r="BN11" i="7" s="1"/>
  <c r="BN12" i="7" s="1"/>
  <c r="BN13" i="7" s="1"/>
  <c r="BN14" i="7" s="1"/>
  <c r="BN15" i="7" s="1"/>
  <c r="BN16" i="7" s="1"/>
  <c r="BN17" i="7"/>
  <c r="BN18" i="7" s="1"/>
  <c r="BN19" i="7" s="1"/>
  <c r="BN20" i="7" s="1"/>
  <c r="BN21" i="7" s="1"/>
  <c r="BN22" i="7" s="1"/>
  <c r="BN23" i="7" s="1"/>
  <c r="BN24" i="7" s="1"/>
  <c r="BN25" i="7"/>
  <c r="BN26" i="7" s="1"/>
  <c r="BN27" i="7" s="1"/>
  <c r="BN28" i="7" s="1"/>
  <c r="BN29" i="7" s="1"/>
  <c r="BN30" i="7" s="1"/>
  <c r="BN31" i="7" s="1"/>
  <c r="BN32" i="7" s="1"/>
  <c r="BN33" i="7" s="1"/>
  <c r="BN34" i="7" s="1"/>
  <c r="BN35" i="7" s="1"/>
  <c r="BN36" i="7" s="1"/>
  <c r="BO17" i="13" s="1"/>
  <c r="BN7" i="5"/>
  <c r="BN8" i="5"/>
  <c r="BN9" i="5" s="1"/>
  <c r="BN10" i="5" s="1"/>
  <c r="BN11" i="5" s="1"/>
  <c r="BN12" i="5" s="1"/>
  <c r="BN13" i="5" s="1"/>
  <c r="BN14" i="5" s="1"/>
  <c r="BN15" i="5" s="1"/>
  <c r="BN16" i="5" s="1"/>
  <c r="BN17" i="5" s="1"/>
  <c r="BN18" i="5" s="1"/>
  <c r="BN19" i="5" s="1"/>
  <c r="BN20" i="5" s="1"/>
  <c r="BN21" i="5" s="1"/>
  <c r="BN22" i="5" s="1"/>
  <c r="BN23" i="5" s="1"/>
  <c r="BN24" i="5" s="1"/>
  <c r="BN25" i="5" s="1"/>
  <c r="BN26" i="5" s="1"/>
  <c r="BN27" i="5" s="1"/>
  <c r="BN28" i="5" s="1"/>
  <c r="BN29" i="5" s="1"/>
  <c r="BN30" i="5" s="1"/>
  <c r="BN31" i="5" s="1"/>
  <c r="BN32" i="5" s="1"/>
  <c r="BN33" i="5" s="1"/>
  <c r="BN34" i="5" s="1"/>
  <c r="BN35" i="5" s="1"/>
  <c r="BN36" i="5" s="1"/>
  <c r="BO13" i="13" s="1"/>
  <c r="AV6" i="5"/>
  <c r="AV7" i="5" s="1"/>
  <c r="AV8" i="5" s="1"/>
  <c r="AV9" i="5" s="1"/>
  <c r="AV10" i="5" s="1"/>
  <c r="AV11" i="5" s="1"/>
  <c r="AV12" i="5" s="1"/>
  <c r="AV13" i="5" s="1"/>
  <c r="AV14" i="5" s="1"/>
  <c r="AV15" i="5" s="1"/>
  <c r="AV16" i="5" s="1"/>
  <c r="AV17" i="5" s="1"/>
  <c r="AV18" i="5"/>
  <c r="AV19" i="5" s="1"/>
  <c r="AV20" i="5" s="1"/>
  <c r="AV21" i="5" s="1"/>
  <c r="AV22" i="5" s="1"/>
  <c r="AV23" i="5" s="1"/>
  <c r="AV24" i="5" s="1"/>
  <c r="AV25" i="5" s="1"/>
  <c r="AV26" i="5" s="1"/>
  <c r="AV27" i="5" s="1"/>
  <c r="AV28" i="5" s="1"/>
  <c r="AV29" i="5" s="1"/>
  <c r="AV30" i="5" s="1"/>
  <c r="AV31" i="5" s="1"/>
  <c r="AV32" i="5" s="1"/>
  <c r="AV33" i="5" s="1"/>
  <c r="AV34" i="5" s="1"/>
  <c r="AV35" i="5" s="1"/>
  <c r="AV36" i="5" s="1"/>
  <c r="AW13" i="13" s="1"/>
  <c r="BN7" i="4"/>
  <c r="BH6" i="12"/>
  <c r="BH7" i="12"/>
  <c r="BH8" i="12" s="1"/>
  <c r="AW8" i="12"/>
  <c r="P6" i="8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/>
  <c r="P30" i="8" s="1"/>
  <c r="P31" i="8" s="1"/>
  <c r="P32" i="8" s="1"/>
  <c r="P33" i="8" s="1"/>
  <c r="P34" i="8" s="1"/>
  <c r="P35" i="8" s="1"/>
  <c r="P36" i="8" s="1"/>
  <c r="P19" i="13" s="1"/>
  <c r="BF6" i="6"/>
  <c r="BF7" i="6" s="1"/>
  <c r="BF8" i="6" s="1"/>
  <c r="BF9" i="6" s="1"/>
  <c r="BF10" i="6" s="1"/>
  <c r="BF11" i="6"/>
  <c r="BF12" i="6"/>
  <c r="BF13" i="6"/>
  <c r="BF14" i="6" s="1"/>
  <c r="BF15" i="6" s="1"/>
  <c r="BF16" i="6" s="1"/>
  <c r="BF17" i="6" s="1"/>
  <c r="BF18" i="6" s="1"/>
  <c r="BF19" i="6" s="1"/>
  <c r="BF20" i="6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F31" i="6" s="1"/>
  <c r="BF32" i="6" s="1"/>
  <c r="BF33" i="6" s="1"/>
  <c r="BF34" i="6" s="1"/>
  <c r="BF35" i="6" s="1"/>
  <c r="BG15" i="13" s="1"/>
  <c r="BN8" i="3"/>
  <c r="BN9" i="3" s="1"/>
  <c r="BN10" i="3" s="1"/>
  <c r="BN11" i="3" s="1"/>
  <c r="BN12" i="3" s="1"/>
  <c r="BN13" i="3" s="1"/>
  <c r="BN14" i="3"/>
  <c r="BN15" i="3"/>
  <c r="BN16" i="3" s="1"/>
  <c r="BN17" i="3" s="1"/>
  <c r="BN18" i="3" s="1"/>
  <c r="BN19" i="3" s="1"/>
  <c r="BN20" i="3" s="1"/>
  <c r="BN21" i="3" s="1"/>
  <c r="BN22" i="3" s="1"/>
  <c r="BN23" i="3" s="1"/>
  <c r="BN24" i="3" s="1"/>
  <c r="BN25" i="3" s="1"/>
  <c r="BN26" i="3" s="1"/>
  <c r="BN27" i="3" s="1"/>
  <c r="BN28" i="3" s="1"/>
  <c r="BN29" i="3" s="1"/>
  <c r="BN30" i="3" s="1"/>
  <c r="BN31" i="3" s="1"/>
  <c r="BN32" i="3" s="1"/>
  <c r="BN33" i="3" s="1"/>
  <c r="BN34" i="3" s="1"/>
  <c r="BN35" i="3" s="1"/>
  <c r="BN36" i="3" s="1"/>
  <c r="BO9" i="13" s="1"/>
  <c r="AZ6" i="6"/>
  <c r="AZ7" i="6" s="1"/>
  <c r="AZ8" i="6" s="1"/>
  <c r="AZ9" i="6" s="1"/>
  <c r="AZ10" i="6" s="1"/>
  <c r="AZ11" i="6" s="1"/>
  <c r="AZ12" i="6" s="1"/>
  <c r="AZ13" i="6" s="1"/>
  <c r="AZ14" i="6" s="1"/>
  <c r="AZ15" i="6" s="1"/>
  <c r="AZ16" i="6" s="1"/>
  <c r="AZ17" i="6" s="1"/>
  <c r="AZ18" i="6" s="1"/>
  <c r="AZ19" i="6" s="1"/>
  <c r="AZ20" i="6" s="1"/>
  <c r="AZ21" i="6" s="1"/>
  <c r="AZ22" i="6" s="1"/>
  <c r="AZ23" i="6" s="1"/>
  <c r="AZ24" i="6" s="1"/>
  <c r="AZ25" i="6" s="1"/>
  <c r="AZ26" i="6" s="1"/>
  <c r="AZ27" i="6" s="1"/>
  <c r="AZ28" i="6" s="1"/>
  <c r="AZ29" i="6" s="1"/>
  <c r="AZ30" i="6" s="1"/>
  <c r="AZ31" i="6" s="1"/>
  <c r="AZ32" i="6" s="1"/>
  <c r="AZ33" i="6" s="1"/>
  <c r="AZ34" i="6" s="1"/>
  <c r="AZ35" i="6" s="1"/>
  <c r="BA15" i="13" s="1"/>
  <c r="AI6" i="5"/>
  <c r="AI7" i="5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6" i="5" s="1"/>
  <c r="AM13" i="13" s="1"/>
  <c r="AV6" i="3"/>
  <c r="AV7" i="3"/>
  <c r="AV8" i="3"/>
  <c r="AV9" i="3"/>
  <c r="AV10" i="3" s="1"/>
  <c r="AV11" i="3" s="1"/>
  <c r="AV12" i="3" s="1"/>
  <c r="AV13" i="3" s="1"/>
  <c r="AV14" i="3" s="1"/>
  <c r="AV15" i="3"/>
  <c r="AV16" i="3" s="1"/>
  <c r="AV17" i="3"/>
  <c r="AV18" i="3" s="1"/>
  <c r="AV19" i="3" s="1"/>
  <c r="AV20" i="3" s="1"/>
  <c r="AV21" i="3" s="1"/>
  <c r="AV22" i="3" s="1"/>
  <c r="AV23" i="3" s="1"/>
  <c r="AV24" i="3" s="1"/>
  <c r="AV25" i="3" s="1"/>
  <c r="AV26" i="3" s="1"/>
  <c r="AV27" i="3" s="1"/>
  <c r="AV28" i="3" s="1"/>
  <c r="AV29" i="3" s="1"/>
  <c r="AV30" i="3" s="1"/>
  <c r="AV31" i="3" s="1"/>
  <c r="AV32" i="3" s="1"/>
  <c r="AV33" i="3" s="1"/>
  <c r="AV34" i="3" s="1"/>
  <c r="AV35" i="3" s="1"/>
  <c r="AV36" i="3" s="1"/>
  <c r="AW9" i="13" s="1"/>
  <c r="BJ7" i="6"/>
  <c r="BJ8" i="6"/>
  <c r="BJ9" i="6"/>
  <c r="BJ10" i="6" s="1"/>
  <c r="BJ11" i="6" s="1"/>
  <c r="BJ12" i="6" s="1"/>
  <c r="BJ13" i="6" s="1"/>
  <c r="BJ14" i="6" s="1"/>
  <c r="BJ15" i="6" s="1"/>
  <c r="BJ16" i="6" s="1"/>
  <c r="BJ17" i="6" s="1"/>
  <c r="BJ18" i="6" s="1"/>
  <c r="BJ19" i="6" s="1"/>
  <c r="BJ20" i="6" s="1"/>
  <c r="BJ21" i="6"/>
  <c r="BJ22" i="6" s="1"/>
  <c r="BJ23" i="6" s="1"/>
  <c r="BJ24" i="6" s="1"/>
  <c r="BJ25" i="6" s="1"/>
  <c r="BJ26" i="6" s="1"/>
  <c r="BJ27" i="6" s="1"/>
  <c r="BJ28" i="6" s="1"/>
  <c r="BJ29" i="6" s="1"/>
  <c r="BJ30" i="6" s="1"/>
  <c r="BJ31" i="6" s="1"/>
  <c r="BJ32" i="6" s="1"/>
  <c r="BJ33" i="6" s="1"/>
  <c r="BJ34" i="6" s="1"/>
  <c r="BJ35" i="6" s="1"/>
  <c r="BK15" i="13" s="1"/>
  <c r="BA8" i="2"/>
  <c r="BA9" i="2" s="1"/>
  <c r="BA10" i="2" s="1"/>
  <c r="BA11" i="2" s="1"/>
  <c r="BA12" i="2" s="1"/>
  <c r="BA13" i="2"/>
  <c r="BA14" i="2" s="1"/>
  <c r="BA15" i="2" s="1"/>
  <c r="BA16" i="2" s="1"/>
  <c r="BA17" i="2" s="1"/>
  <c r="BA18" i="2" s="1"/>
  <c r="BA19" i="2" s="1"/>
  <c r="BA20" i="2" s="1"/>
  <c r="BA21" i="2" s="1"/>
  <c r="BA22" i="2" s="1"/>
  <c r="BA23" i="2" s="1"/>
  <c r="BA24" i="2" s="1"/>
  <c r="BA25" i="2" s="1"/>
  <c r="BA26" i="2" s="1"/>
  <c r="BA27" i="2" s="1"/>
  <c r="BA28" i="2" s="1"/>
  <c r="BA29" i="2" s="1"/>
  <c r="BA30" i="2" s="1"/>
  <c r="BA31" i="2" s="1"/>
  <c r="BA32" i="2" s="1"/>
  <c r="BA33" i="2" s="1"/>
  <c r="BA34" i="2" s="1"/>
  <c r="BA35" i="2" s="1"/>
  <c r="BA36" i="2" s="1"/>
  <c r="BA7" i="13" s="1"/>
  <c r="BG8" i="2"/>
  <c r="BG9" i="2" s="1"/>
  <c r="BG10" i="2"/>
  <c r="BG11" i="2" s="1"/>
  <c r="BG12" i="2" s="1"/>
  <c r="BG13" i="2" s="1"/>
  <c r="BG14" i="2" s="1"/>
  <c r="BG15" i="2" s="1"/>
  <c r="BG16" i="2" s="1"/>
  <c r="BG17" i="2" s="1"/>
  <c r="BG18" i="2" s="1"/>
  <c r="BG19" i="2" s="1"/>
  <c r="BG20" i="2" s="1"/>
  <c r="BG21" i="2" s="1"/>
  <c r="BG22" i="2" s="1"/>
  <c r="BG23" i="2" s="1"/>
  <c r="BG24" i="2" s="1"/>
  <c r="BG25" i="2" s="1"/>
  <c r="BG26" i="2" s="1"/>
  <c r="BG27" i="2" s="1"/>
  <c r="BG28" i="2" s="1"/>
  <c r="BG29" i="2" s="1"/>
  <c r="BG30" i="2" s="1"/>
  <c r="BG31" i="2" s="1"/>
  <c r="BG32" i="2" s="1"/>
  <c r="BG33" i="2" s="1"/>
  <c r="BG34" i="2" s="1"/>
  <c r="BG35" i="2" s="1"/>
  <c r="BG36" i="2" s="1"/>
  <c r="BG7" i="13" s="1"/>
  <c r="Z7" i="1"/>
  <c r="Z8" i="1" s="1"/>
  <c r="Z9" i="1" s="1"/>
  <c r="Z10" i="1" s="1"/>
  <c r="Z11" i="1" s="1"/>
  <c r="Z12" i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AB5" i="13" s="1"/>
  <c r="P6" i="4"/>
  <c r="P7" i="4"/>
  <c r="P8" i="4" s="1"/>
  <c r="P9" i="4" s="1"/>
  <c r="P10" i="4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11" i="13" s="1"/>
  <c r="BN8" i="4"/>
  <c r="BN9" i="4"/>
  <c r="BN10" i="4"/>
  <c r="BN11" i="4" s="1"/>
  <c r="BN12" i="4" s="1"/>
  <c r="BN13" i="4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/>
  <c r="BN27" i="4" s="1"/>
  <c r="BN28" i="4" s="1"/>
  <c r="BN29" i="4"/>
  <c r="BN30" i="4" s="1"/>
  <c r="BN31" i="4" s="1"/>
  <c r="BN32" i="4" s="1"/>
  <c r="BN33" i="4" s="1"/>
  <c r="BN34" i="4" s="1"/>
  <c r="BN35" i="4" s="1"/>
  <c r="BO11" i="13" s="1"/>
  <c r="X30" i="13"/>
  <c r="AI6" i="4"/>
  <c r="AI7" i="4" s="1"/>
  <c r="AI8" i="4" s="1"/>
  <c r="AI9" i="4" s="1"/>
  <c r="AI10" i="4"/>
  <c r="AI11" i="4" s="1"/>
  <c r="AI12" i="4" s="1"/>
  <c r="AI13" i="4" s="1"/>
  <c r="AI14" i="4" s="1"/>
  <c r="AI15" i="4" s="1"/>
  <c r="AI16" i="4" s="1"/>
  <c r="AI17" i="4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5" i="4" s="1"/>
  <c r="AM11" i="13" s="1"/>
  <c r="AQ6" i="4"/>
  <c r="AQ7" i="4"/>
  <c r="AQ8" i="4" s="1"/>
  <c r="AQ9" i="4" s="1"/>
  <c r="AQ10" i="4" s="1"/>
  <c r="AQ11" i="4" s="1"/>
  <c r="AQ12" i="4" s="1"/>
  <c r="AQ13" i="4" s="1"/>
  <c r="AQ14" i="4" s="1"/>
  <c r="AQ15" i="4" s="1"/>
  <c r="AQ16" i="4" s="1"/>
  <c r="AQ17" i="4" s="1"/>
  <c r="AQ18" i="4" s="1"/>
  <c r="AQ19" i="4" s="1"/>
  <c r="AQ20" i="4" s="1"/>
  <c r="AQ21" i="4" s="1"/>
  <c r="AQ22" i="4" s="1"/>
  <c r="AQ23" i="4" s="1"/>
  <c r="AQ24" i="4" s="1"/>
  <c r="AQ25" i="4" s="1"/>
  <c r="AQ26" i="4" s="1"/>
  <c r="AQ27" i="4" s="1"/>
  <c r="AQ28" i="4" s="1"/>
  <c r="AQ29" i="4" s="1"/>
  <c r="AQ30" i="4" s="1"/>
  <c r="AQ31" i="4" s="1"/>
  <c r="AQ32" i="4" s="1"/>
  <c r="AQ33" i="4" s="1"/>
  <c r="AQ34" i="4" s="1"/>
  <c r="AQ35" i="4" s="1"/>
  <c r="AS11" i="13" s="1"/>
  <c r="BJ8" i="4"/>
  <c r="BJ9" i="4" s="1"/>
  <c r="BJ10" i="4" s="1"/>
  <c r="BJ11" i="4" s="1"/>
  <c r="BJ12" i="4" s="1"/>
  <c r="BJ13" i="4" s="1"/>
  <c r="BJ14" i="4" s="1"/>
  <c r="BJ15" i="4" s="1"/>
  <c r="BJ16" i="4" s="1"/>
  <c r="BJ17" i="4" s="1"/>
  <c r="BJ18" i="4" s="1"/>
  <c r="BJ19" i="4" s="1"/>
  <c r="BJ20" i="4" s="1"/>
  <c r="BJ21" i="4" s="1"/>
  <c r="BJ22" i="4" s="1"/>
  <c r="BJ23" i="4" s="1"/>
  <c r="BJ24" i="4" s="1"/>
  <c r="BJ25" i="4" s="1"/>
  <c r="BJ26" i="4" s="1"/>
  <c r="BJ27" i="4" s="1"/>
  <c r="BJ28" i="4" s="1"/>
  <c r="BJ29" i="4" s="1"/>
  <c r="BJ30" i="4" s="1"/>
  <c r="BJ31" i="4" s="1"/>
  <c r="BJ32" i="4" s="1"/>
  <c r="BJ33" i="4" s="1"/>
  <c r="BJ34" i="4" s="1"/>
  <c r="BJ35" i="4" s="1"/>
  <c r="BK11" i="13" s="1"/>
  <c r="Z6" i="3"/>
  <c r="Z7" i="3" s="1"/>
  <c r="Z8" i="3" s="1"/>
  <c r="Z9" i="3"/>
  <c r="Z10" i="3" s="1"/>
  <c r="Z11" i="3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AB9" i="13" s="1"/>
  <c r="BF8" i="3"/>
  <c r="BF9" i="3" s="1"/>
  <c r="BF10" i="3" s="1"/>
  <c r="BF11" i="3" s="1"/>
  <c r="BF12" i="3" s="1"/>
  <c r="BF13" i="3" s="1"/>
  <c r="BF14" i="3" s="1"/>
  <c r="BF15" i="3" s="1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BF29" i="3" s="1"/>
  <c r="BF30" i="3" s="1"/>
  <c r="BF31" i="3" s="1"/>
  <c r="BF32" i="3" s="1"/>
  <c r="BF33" i="3"/>
  <c r="BF34" i="3" s="1"/>
  <c r="BF35" i="3" s="1"/>
  <c r="BF36" i="3" s="1"/>
  <c r="BG9" i="13" s="1"/>
  <c r="BO8" i="2"/>
  <c r="BO9" i="2"/>
  <c r="BO10" i="2"/>
  <c r="BO11" i="2" s="1"/>
  <c r="BO12" i="2" s="1"/>
  <c r="BO13" i="2" s="1"/>
  <c r="BO14" i="2" s="1"/>
  <c r="BO15" i="2" s="1"/>
  <c r="BO16" i="2" s="1"/>
  <c r="BO17" i="2" s="1"/>
  <c r="BO18" i="2"/>
  <c r="BO19" i="2" s="1"/>
  <c r="BO20" i="2" s="1"/>
  <c r="BO21" i="2" s="1"/>
  <c r="BO22" i="2" s="1"/>
  <c r="BO23" i="2" s="1"/>
  <c r="BO24" i="2" s="1"/>
  <c r="BO25" i="2" s="1"/>
  <c r="BO26" i="2" s="1"/>
  <c r="BO27" i="2" s="1"/>
  <c r="BO28" i="2" s="1"/>
  <c r="BO29" i="2" s="1"/>
  <c r="BO30" i="2" s="1"/>
  <c r="BO31" i="2" s="1"/>
  <c r="BO32" i="2" s="1"/>
  <c r="BO33" i="2" s="1"/>
  <c r="BO34" i="2" s="1"/>
  <c r="BO35" i="2" s="1"/>
  <c r="BO36" i="2" s="1"/>
  <c r="BO7" i="13" s="1"/>
  <c r="BJ9" i="1"/>
  <c r="BJ10" i="1" s="1"/>
  <c r="BJ11" i="1" s="1"/>
  <c r="BJ12" i="1" s="1"/>
  <c r="BJ13" i="1" s="1"/>
  <c r="BJ14" i="1" s="1"/>
  <c r="BJ15" i="1" s="1"/>
  <c r="BJ16" i="1" s="1"/>
  <c r="BJ17" i="1" s="1"/>
  <c r="BJ18" i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J35" i="1" s="1"/>
  <c r="BK5" i="13" s="1"/>
  <c r="AZ6" i="1"/>
  <c r="AZ7" i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/>
  <c r="AZ30" i="1" s="1"/>
  <c r="AZ31" i="1" s="1"/>
  <c r="AZ32" i="1" s="1"/>
  <c r="AZ33" i="1" s="1"/>
  <c r="AZ34" i="1" s="1"/>
  <c r="AZ35" i="1" s="1"/>
  <c r="BA5" i="13" s="1"/>
  <c r="BN6" i="1"/>
  <c r="BN7" i="1" s="1"/>
  <c r="BN8" i="1"/>
  <c r="BN9" i="1" s="1"/>
  <c r="BN10" i="1" s="1"/>
  <c r="BN11" i="1" s="1"/>
  <c r="BN12" i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/>
  <c r="BN33" i="1" s="1"/>
  <c r="BN34" i="1" s="1"/>
  <c r="BN35" i="1" s="1"/>
  <c r="BO5" i="13" s="1"/>
  <c r="BF6" i="1"/>
  <c r="BF7" i="1"/>
  <c r="BF8" i="1"/>
  <c r="BF9" i="1" s="1"/>
  <c r="BF10" i="1" s="1"/>
  <c r="BF11" i="1" s="1"/>
  <c r="BF12" i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G5" i="13" s="1"/>
  <c r="I30" i="13"/>
  <c r="O30" i="13"/>
  <c r="G30" i="13"/>
  <c r="K30" i="13"/>
  <c r="P32" i="9"/>
  <c r="B5" i="6"/>
  <c r="C5" i="6"/>
  <c r="C6" i="6" s="1"/>
  <c r="C7" i="6"/>
  <c r="Z7" i="6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AB15" i="13" s="1"/>
  <c r="P7" i="6"/>
  <c r="P8" i="6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15" i="13" s="1"/>
  <c r="B11" i="6"/>
  <c r="AK15" i="13"/>
  <c r="D15" i="13"/>
  <c r="B12" i="6"/>
  <c r="S25" i="13"/>
  <c r="AG30" i="13"/>
  <c r="AZ30" i="13"/>
  <c r="B16" i="9"/>
  <c r="P7" i="10"/>
  <c r="P8" i="10" s="1"/>
  <c r="P9" i="10" s="1"/>
  <c r="P10" i="10"/>
  <c r="P11" i="10" s="1"/>
  <c r="P12" i="10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23" i="13" s="1"/>
  <c r="B29" i="9"/>
  <c r="AZ7" i="7"/>
  <c r="AZ8" i="7" s="1"/>
  <c r="AZ9" i="7" s="1"/>
  <c r="AZ10" i="7"/>
  <c r="AZ11" i="7" s="1"/>
  <c r="AZ12" i="7" s="1"/>
  <c r="AZ13" i="7" s="1"/>
  <c r="AZ14" i="7" s="1"/>
  <c r="AZ15" i="7" s="1"/>
  <c r="AZ16" i="7" s="1"/>
  <c r="AZ17" i="7" s="1"/>
  <c r="AZ18" i="7" s="1"/>
  <c r="AZ19" i="7" s="1"/>
  <c r="AZ20" i="7" s="1"/>
  <c r="AZ21" i="7" s="1"/>
  <c r="AZ22" i="7" s="1"/>
  <c r="AZ23" i="7" s="1"/>
  <c r="AZ24" i="7" s="1"/>
  <c r="AZ25" i="7" s="1"/>
  <c r="AZ26" i="7" s="1"/>
  <c r="AZ27" i="7" s="1"/>
  <c r="AZ28" i="7" s="1"/>
  <c r="AZ29" i="7" s="1"/>
  <c r="AZ30" i="7" s="1"/>
  <c r="AZ31" i="7" s="1"/>
  <c r="AZ32" i="7" s="1"/>
  <c r="AZ33" i="7" s="1"/>
  <c r="AZ34" i="7" s="1"/>
  <c r="AZ35" i="7" s="1"/>
  <c r="AZ36" i="7" s="1"/>
  <c r="BA17" i="13" s="1"/>
  <c r="B30" i="7"/>
  <c r="B34" i="4"/>
  <c r="B34" i="7"/>
  <c r="B24" i="7"/>
  <c r="B14" i="7"/>
  <c r="B10" i="7"/>
  <c r="B6" i="7"/>
  <c r="P6" i="7"/>
  <c r="P7" i="7"/>
  <c r="P8" i="7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17" i="13"/>
  <c r="B18" i="7"/>
  <c r="B22" i="4"/>
  <c r="B16" i="4"/>
  <c r="B6" i="4"/>
  <c r="AW6" i="2"/>
  <c r="AW7" i="2"/>
  <c r="AW8" i="2" s="1"/>
  <c r="AW9" i="2"/>
  <c r="AW10" i="2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6" i="2" s="1"/>
  <c r="AW7" i="13" s="1"/>
  <c r="AG38" i="4"/>
  <c r="AI7" i="10"/>
  <c r="AI8" i="10" s="1"/>
  <c r="AI9" i="10" s="1"/>
  <c r="AI10" i="10" s="1"/>
  <c r="AI11" i="10" s="1"/>
  <c r="AI12" i="10" s="1"/>
  <c r="AI13" i="10" s="1"/>
  <c r="AI14" i="10" s="1"/>
  <c r="AI15" i="10" s="1"/>
  <c r="AI16" i="10" s="1"/>
  <c r="AI17" i="10" s="1"/>
  <c r="AI18" i="10" s="1"/>
  <c r="AI19" i="10" s="1"/>
  <c r="AI20" i="10" s="1"/>
  <c r="AI21" i="10" s="1"/>
  <c r="AI22" i="10" s="1"/>
  <c r="AI23" i="10" s="1"/>
  <c r="AI24" i="10" s="1"/>
  <c r="AI25" i="10" s="1"/>
  <c r="AI26" i="10" s="1"/>
  <c r="AI27" i="10" s="1"/>
  <c r="AI28" i="10" s="1"/>
  <c r="AI29" i="10" s="1"/>
  <c r="AI30" i="10" s="1"/>
  <c r="AI31" i="10" s="1"/>
  <c r="AI32" i="10" s="1"/>
  <c r="AI33" i="10" s="1"/>
  <c r="AI34" i="10" s="1"/>
  <c r="AI35" i="10" s="1"/>
  <c r="AI36" i="10" s="1"/>
  <c r="AM23" i="13" s="1"/>
  <c r="AZ7" i="8"/>
  <c r="AZ8" i="8"/>
  <c r="AZ9" i="8" s="1"/>
  <c r="AZ10" i="8" s="1"/>
  <c r="AZ11" i="8" s="1"/>
  <c r="AZ12" i="8" s="1"/>
  <c r="AZ13" i="8" s="1"/>
  <c r="AZ14" i="8" s="1"/>
  <c r="AZ15" i="8" s="1"/>
  <c r="AZ16" i="8" s="1"/>
  <c r="AZ17" i="8" s="1"/>
  <c r="AZ18" i="8" s="1"/>
  <c r="AZ19" i="8" s="1"/>
  <c r="AZ20" i="8" s="1"/>
  <c r="AZ21" i="8" s="1"/>
  <c r="AZ22" i="8" s="1"/>
  <c r="AZ23" i="8" s="1"/>
  <c r="AZ24" i="8" s="1"/>
  <c r="AZ25" i="8" s="1"/>
  <c r="AZ26" i="8" s="1"/>
  <c r="AZ27" i="8" s="1"/>
  <c r="AZ28" i="8" s="1"/>
  <c r="AZ29" i="8" s="1"/>
  <c r="AZ30" i="8" s="1"/>
  <c r="AZ31" i="8" s="1"/>
  <c r="AZ32" i="8" s="1"/>
  <c r="AZ33" i="8" s="1"/>
  <c r="AZ34" i="8" s="1"/>
  <c r="AZ35" i="8" s="1"/>
  <c r="AZ36" i="8" s="1"/>
  <c r="BA19" i="13" s="1"/>
  <c r="AR7" i="2"/>
  <c r="AR8" i="2" s="1"/>
  <c r="AR9" i="2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S7" i="13" s="1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9" i="13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S5" i="13" s="1"/>
  <c r="BF7" i="9"/>
  <c r="BF8" i="9"/>
  <c r="BF9" i="9"/>
  <c r="BF10" i="9" s="1"/>
  <c r="BF11" i="9" s="1"/>
  <c r="BF12" i="9" s="1"/>
  <c r="BF13" i="9" s="1"/>
  <c r="BF14" i="9" s="1"/>
  <c r="BF15" i="9" s="1"/>
  <c r="BF16" i="9" s="1"/>
  <c r="BF17" i="9" s="1"/>
  <c r="BF18" i="9" s="1"/>
  <c r="BF19" i="9" s="1"/>
  <c r="BF20" i="9" s="1"/>
  <c r="BF21" i="9" s="1"/>
  <c r="BF22" i="9" s="1"/>
  <c r="BF23" i="9" s="1"/>
  <c r="BF24" i="9" s="1"/>
  <c r="BF25" i="9" s="1"/>
  <c r="B30" i="9"/>
  <c r="AW34" i="9"/>
  <c r="AX21" i="13"/>
  <c r="AF30" i="13"/>
  <c r="AL30" i="13"/>
  <c r="BC30" i="13"/>
  <c r="BJ30" i="13"/>
  <c r="AI8" i="6"/>
  <c r="AI9" i="6"/>
  <c r="AI10" i="6" s="1"/>
  <c r="AI11" i="6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/>
  <c r="AI32" i="6" s="1"/>
  <c r="AI33" i="6" s="1"/>
  <c r="AI34" i="6" s="1"/>
  <c r="AI35" i="6" s="1"/>
  <c r="AM15" i="13" s="1"/>
  <c r="B8" i="6"/>
  <c r="AL34" i="9"/>
  <c r="AN21" i="13"/>
  <c r="S5" i="13"/>
  <c r="Q36" i="8"/>
  <c r="B5" i="8"/>
  <c r="C5" i="8"/>
  <c r="C6" i="8" s="1"/>
  <c r="C7" i="8" s="1"/>
  <c r="C8" i="8" s="1"/>
  <c r="D36" i="10"/>
  <c r="B5" i="10"/>
  <c r="C5" i="10" s="1"/>
  <c r="C6" i="10" s="1"/>
  <c r="AH30" i="13"/>
  <c r="AJ30" i="13"/>
  <c r="AA36" i="5"/>
  <c r="AE13" i="13" s="1"/>
  <c r="B5" i="5"/>
  <c r="C5" i="5" s="1"/>
  <c r="B8" i="12"/>
  <c r="BI36" i="12"/>
  <c r="BH27" i="13" s="1"/>
  <c r="BL8" i="12"/>
  <c r="BL9" i="12" s="1"/>
  <c r="BL10" i="12" s="1"/>
  <c r="BL11" i="12" s="1"/>
  <c r="BL12" i="12" s="1"/>
  <c r="BL13" i="12" s="1"/>
  <c r="BL14" i="12" s="1"/>
  <c r="BL15" i="12" s="1"/>
  <c r="BL16" i="12" s="1"/>
  <c r="BL17" i="12" s="1"/>
  <c r="BL18" i="12"/>
  <c r="BL19" i="12" s="1"/>
  <c r="BL20" i="12" s="1"/>
  <c r="BL21" i="12" s="1"/>
  <c r="BL22" i="12" s="1"/>
  <c r="BL23" i="12" s="1"/>
  <c r="BL24" i="12" s="1"/>
  <c r="BL25" i="12" s="1"/>
  <c r="BL26" i="12" s="1"/>
  <c r="BL27" i="12" s="1"/>
  <c r="BL28" i="12" s="1"/>
  <c r="BL29" i="12" s="1"/>
  <c r="BL30" i="12" s="1"/>
  <c r="BL31" i="12" s="1"/>
  <c r="BL32" i="12" s="1"/>
  <c r="BL33" i="12" s="1"/>
  <c r="BL34" i="12" s="1"/>
  <c r="BL35" i="12" s="1"/>
  <c r="BL36" i="12" s="1"/>
  <c r="BK27" i="13" s="1"/>
  <c r="B12" i="12"/>
  <c r="B28" i="12"/>
  <c r="BC36" i="12"/>
  <c r="BB27" i="13" s="1"/>
  <c r="BH9" i="12"/>
  <c r="BH10" i="12" s="1"/>
  <c r="BH11" i="12" s="1"/>
  <c r="BH12" i="12" s="1"/>
  <c r="BH13" i="12" s="1"/>
  <c r="BH14" i="12" s="1"/>
  <c r="BH15" i="12"/>
  <c r="BH16" i="12" s="1"/>
  <c r="BH17" i="12"/>
  <c r="BH18" i="12" s="1"/>
  <c r="BH19" i="12" s="1"/>
  <c r="BH20" i="12" s="1"/>
  <c r="BH21" i="12" s="1"/>
  <c r="BH22" i="12" s="1"/>
  <c r="BH23" i="12" s="1"/>
  <c r="BH24" i="12" s="1"/>
  <c r="BH25" i="12"/>
  <c r="BH26" i="12" s="1"/>
  <c r="BH27" i="12" s="1"/>
  <c r="BH28" i="12" s="1"/>
  <c r="BH29" i="12" s="1"/>
  <c r="BH30" i="12" s="1"/>
  <c r="BH31" i="12" s="1"/>
  <c r="BH32" i="12" s="1"/>
  <c r="BH33" i="12" s="1"/>
  <c r="BH34" i="12" s="1"/>
  <c r="BH35" i="12" s="1"/>
  <c r="BH36" i="12" s="1"/>
  <c r="BG27" i="13" s="1"/>
  <c r="B32" i="12"/>
  <c r="BB9" i="12"/>
  <c r="BB10" i="12" s="1"/>
  <c r="BB11" i="12" s="1"/>
  <c r="BB12" i="12" s="1"/>
  <c r="BB13" i="12" s="1"/>
  <c r="BB14" i="12" s="1"/>
  <c r="BB15" i="12"/>
  <c r="BB16" i="12" s="1"/>
  <c r="BB17" i="12" s="1"/>
  <c r="BB18" i="12" s="1"/>
  <c r="BB19" i="12"/>
  <c r="BB20" i="12" s="1"/>
  <c r="BB21" i="12" s="1"/>
  <c r="BB22" i="12" s="1"/>
  <c r="BB23" i="12" s="1"/>
  <c r="BB24" i="12" s="1"/>
  <c r="BB25" i="12"/>
  <c r="BB26" i="12" s="1"/>
  <c r="BB27" i="12" s="1"/>
  <c r="BB28" i="12" s="1"/>
  <c r="BB29" i="12" s="1"/>
  <c r="BB30" i="12" s="1"/>
  <c r="BB31" i="12" s="1"/>
  <c r="BB32" i="12" s="1"/>
  <c r="BB33" i="12" s="1"/>
  <c r="BB34" i="12" s="1"/>
  <c r="BB35" i="12" s="1"/>
  <c r="BB36" i="12" s="1"/>
  <c r="BA27" i="13" s="1"/>
  <c r="B25" i="12"/>
  <c r="B18" i="12"/>
  <c r="B14" i="12"/>
  <c r="B10" i="12"/>
  <c r="AC36" i="12"/>
  <c r="AE27" i="13"/>
  <c r="B33" i="12"/>
  <c r="R36" i="12"/>
  <c r="B26" i="12"/>
  <c r="AA35" i="4"/>
  <c r="AE11" i="13" s="1"/>
  <c r="AY36" i="12"/>
  <c r="AX27" i="13"/>
  <c r="S21" i="13"/>
  <c r="AS35" i="6"/>
  <c r="AT15" i="13"/>
  <c r="AV26" i="6"/>
  <c r="AV27" i="6" s="1"/>
  <c r="AV28" i="6"/>
  <c r="AV29" i="6" s="1"/>
  <c r="AV30" i="6" s="1"/>
  <c r="AV31" i="6" s="1"/>
  <c r="AV32" i="6" s="1"/>
  <c r="AV33" i="6"/>
  <c r="AV34" i="6" s="1"/>
  <c r="AV35" i="6" s="1"/>
  <c r="AW15" i="13" s="1"/>
  <c r="BK35" i="4"/>
  <c r="BL11" i="13"/>
  <c r="B7" i="4"/>
  <c r="AZ5" i="3"/>
  <c r="AZ6" i="3"/>
  <c r="AZ7" i="3"/>
  <c r="AZ8" i="3" s="1"/>
  <c r="AZ9" i="3" s="1"/>
  <c r="AZ10" i="3" s="1"/>
  <c r="AZ11" i="3"/>
  <c r="AZ12" i="3" s="1"/>
  <c r="AZ13" i="3" s="1"/>
  <c r="AZ14" i="3" s="1"/>
  <c r="AZ15" i="3" s="1"/>
  <c r="AZ16" i="3" s="1"/>
  <c r="AZ17" i="3" s="1"/>
  <c r="AZ18" i="3" s="1"/>
  <c r="AZ19" i="3" s="1"/>
  <c r="AZ20" i="3" s="1"/>
  <c r="AZ21" i="3" s="1"/>
  <c r="AZ22" i="3" s="1"/>
  <c r="AZ23" i="3" s="1"/>
  <c r="AZ24" i="3" s="1"/>
  <c r="AZ25" i="3" s="1"/>
  <c r="AZ26" i="3" s="1"/>
  <c r="AZ27" i="3" s="1"/>
  <c r="AZ28" i="3" s="1"/>
  <c r="AZ29" i="3" s="1"/>
  <c r="AZ30" i="3" s="1"/>
  <c r="AZ31" i="3" s="1"/>
  <c r="AZ32" i="3" s="1"/>
  <c r="AZ33" i="3" s="1"/>
  <c r="AZ34" i="3" s="1"/>
  <c r="AZ35" i="3" s="1"/>
  <c r="AZ36" i="3" s="1"/>
  <c r="BA9" i="13" s="1"/>
  <c r="AW36" i="3"/>
  <c r="AX9" i="13" s="1"/>
  <c r="B32" i="2"/>
  <c r="B28" i="2"/>
  <c r="B24" i="2"/>
  <c r="B20" i="2"/>
  <c r="BH36" i="2"/>
  <c r="BH7" i="13" s="1"/>
  <c r="BN6" i="8"/>
  <c r="BN7" i="8" s="1"/>
  <c r="BN8" i="8" s="1"/>
  <c r="BN9" i="8" s="1"/>
  <c r="BN10" i="8" s="1"/>
  <c r="BN11" i="8"/>
  <c r="BN12" i="8" s="1"/>
  <c r="BN13" i="8" s="1"/>
  <c r="BN14" i="8" s="1"/>
  <c r="BN15" i="8" s="1"/>
  <c r="BN16" i="8" s="1"/>
  <c r="BN17" i="8" s="1"/>
  <c r="BN18" i="8" s="1"/>
  <c r="BN19" i="8" s="1"/>
  <c r="BN20" i="8" s="1"/>
  <c r="BN21" i="8" s="1"/>
  <c r="BN22" i="8" s="1"/>
  <c r="BN23" i="8" s="1"/>
  <c r="BN24" i="8" s="1"/>
  <c r="BN25" i="8" s="1"/>
  <c r="BN26" i="8" s="1"/>
  <c r="BN27" i="8" s="1"/>
  <c r="BN28" i="8" s="1"/>
  <c r="BN29" i="8" s="1"/>
  <c r="BN30" i="8" s="1"/>
  <c r="BN31" i="8" s="1"/>
  <c r="BN32" i="8" s="1"/>
  <c r="BN33" i="8" s="1"/>
  <c r="BN34" i="8" s="1"/>
  <c r="BN35" i="8" s="1"/>
  <c r="BN36" i="8" s="1"/>
  <c r="BO19" i="13" s="1"/>
  <c r="BK36" i="8"/>
  <c r="BL19" i="13" s="1"/>
  <c r="S7" i="13"/>
  <c r="B6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Q36" i="2"/>
  <c r="D7" i="13"/>
  <c r="D9" i="13"/>
  <c r="D11" i="13"/>
  <c r="D30" i="13" s="1"/>
  <c r="D35" i="1"/>
  <c r="B5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AA34" i="9"/>
  <c r="AE21" i="13" s="1"/>
  <c r="B5" i="9"/>
  <c r="C5" i="9"/>
  <c r="C6" i="9" s="1"/>
  <c r="BM30" i="13"/>
  <c r="BG34" i="9"/>
  <c r="BH21" i="13"/>
  <c r="BJ6" i="9"/>
  <c r="BJ7" i="9" s="1"/>
  <c r="BJ8" i="9"/>
  <c r="BJ9" i="9" s="1"/>
  <c r="BJ10" i="9" s="1"/>
  <c r="BJ11" i="9" s="1"/>
  <c r="BJ12" i="9" s="1"/>
  <c r="BJ13" i="9"/>
  <c r="BJ14" i="9"/>
  <c r="BJ15" i="9" s="1"/>
  <c r="BJ16" i="9" s="1"/>
  <c r="BJ17" i="9" s="1"/>
  <c r="BJ18" i="9" s="1"/>
  <c r="BJ19" i="9" s="1"/>
  <c r="BJ20" i="9" s="1"/>
  <c r="BJ21" i="9" s="1"/>
  <c r="BJ22" i="9" s="1"/>
  <c r="BJ23" i="9" s="1"/>
  <c r="BJ24" i="9" s="1"/>
  <c r="BJ25" i="9" s="1"/>
  <c r="BJ26" i="9" s="1"/>
  <c r="BJ27" i="9" s="1"/>
  <c r="BJ28" i="9" s="1"/>
  <c r="BJ29" i="9" s="1"/>
  <c r="BJ30" i="9" s="1"/>
  <c r="BJ31" i="9" s="1"/>
  <c r="B13" i="12"/>
  <c r="Z30" i="13"/>
  <c r="B34" i="5"/>
  <c r="AA36" i="7"/>
  <c r="AE17" i="13" s="1"/>
  <c r="BJ10" i="11"/>
  <c r="BJ11" i="11"/>
  <c r="BJ12" i="11" s="1"/>
  <c r="BJ13" i="11" s="1"/>
  <c r="BJ14" i="11" s="1"/>
  <c r="BJ15" i="11" s="1"/>
  <c r="BJ16" i="11" s="1"/>
  <c r="BJ17" i="11" s="1"/>
  <c r="BJ18" i="11" s="1"/>
  <c r="BJ19" i="11" s="1"/>
  <c r="BJ20" i="11" s="1"/>
  <c r="BJ21" i="11" s="1"/>
  <c r="BJ22" i="11" s="1"/>
  <c r="BJ23" i="11" s="1"/>
  <c r="BJ24" i="11" s="1"/>
  <c r="BJ25" i="11" s="1"/>
  <c r="BJ26" i="11" s="1"/>
  <c r="BJ27" i="11" s="1"/>
  <c r="BJ28" i="11" s="1"/>
  <c r="BJ29" i="11" s="1"/>
  <c r="BJ30" i="11" s="1"/>
  <c r="BJ31" i="11" s="1"/>
  <c r="BJ32" i="11" s="1"/>
  <c r="BJ33" i="11" s="1"/>
  <c r="BJ34" i="11" s="1"/>
  <c r="S13" i="13"/>
  <c r="AI30" i="13"/>
  <c r="AQ30" i="13"/>
  <c r="AV30" i="13"/>
  <c r="BA36" i="10"/>
  <c r="BB23" i="13" s="1"/>
  <c r="B29" i="10"/>
  <c r="B27" i="11"/>
  <c r="B23" i="11"/>
  <c r="B19" i="11"/>
  <c r="B15" i="11"/>
  <c r="B11" i="11"/>
  <c r="B7" i="11"/>
  <c r="AV24" i="10"/>
  <c r="AV25" i="10"/>
  <c r="AV26" i="10"/>
  <c r="AV27" i="10" s="1"/>
  <c r="AV28" i="10" s="1"/>
  <c r="AV29" i="10" s="1"/>
  <c r="AV30" i="10" s="1"/>
  <c r="AV31" i="10" s="1"/>
  <c r="AV32" i="10" s="1"/>
  <c r="AV33" i="10" s="1"/>
  <c r="AV34" i="10" s="1"/>
  <c r="AV35" i="10" s="1"/>
  <c r="AV36" i="10" s="1"/>
  <c r="AW23" i="13" s="1"/>
  <c r="BN9" i="9"/>
  <c r="BN10" i="9"/>
  <c r="BN11" i="9" s="1"/>
  <c r="BN12" i="9" s="1"/>
  <c r="BN13" i="9" s="1"/>
  <c r="BN14" i="9"/>
  <c r="BN15" i="9"/>
  <c r="BN16" i="9" s="1"/>
  <c r="BN17" i="9" s="1"/>
  <c r="BN18" i="9" s="1"/>
  <c r="BN19" i="9" s="1"/>
  <c r="BN20" i="9" s="1"/>
  <c r="BN21" i="9" s="1"/>
  <c r="BN22" i="9" s="1"/>
  <c r="BN23" i="9" s="1"/>
  <c r="BN24" i="9"/>
  <c r="BN25" i="9" s="1"/>
  <c r="BN26" i="9" s="1"/>
  <c r="BN27" i="9" s="1"/>
  <c r="BN28" i="9" s="1"/>
  <c r="BN29" i="9" s="1"/>
  <c r="BN30" i="9"/>
  <c r="BN31" i="9" s="1"/>
  <c r="AW9" i="12"/>
  <c r="AW10" i="12" s="1"/>
  <c r="AW11" i="12" s="1"/>
  <c r="AW12" i="12" s="1"/>
  <c r="AW13" i="12" s="1"/>
  <c r="AW14" i="12" s="1"/>
  <c r="AW15" i="12" s="1"/>
  <c r="AW16" i="12" s="1"/>
  <c r="AW17" i="12" s="1"/>
  <c r="AW18" i="12" s="1"/>
  <c r="AW19" i="12" s="1"/>
  <c r="AW20" i="12" s="1"/>
  <c r="AW21" i="12" s="1"/>
  <c r="AW22" i="12" s="1"/>
  <c r="AW23" i="12" s="1"/>
  <c r="AW24" i="12" s="1"/>
  <c r="AW25" i="12" s="1"/>
  <c r="AW26" i="12" s="1"/>
  <c r="AW27" i="12" s="1"/>
  <c r="AW28" i="12" s="1"/>
  <c r="AW29" i="12" s="1"/>
  <c r="AW30" i="12" s="1"/>
  <c r="AW31" i="12" s="1"/>
  <c r="AW32" i="12" s="1"/>
  <c r="AW33" i="12" s="1"/>
  <c r="AW34" i="12" s="1"/>
  <c r="AW35" i="12" s="1"/>
  <c r="AW36" i="12" s="1"/>
  <c r="AW27" i="13" s="1"/>
  <c r="B17" i="12"/>
  <c r="B22" i="12"/>
  <c r="B5" i="4"/>
  <c r="C5" i="4"/>
  <c r="C6" i="4" s="1"/>
  <c r="C7" i="4" s="1"/>
  <c r="C8" i="4"/>
  <c r="C9" i="4" s="1"/>
  <c r="Q34" i="9"/>
  <c r="Q35" i="11"/>
  <c r="AA35" i="11"/>
  <c r="AE25" i="13" s="1"/>
  <c r="S23" i="13"/>
  <c r="B10" i="11"/>
  <c r="P7" i="11"/>
  <c r="P8" i="11"/>
  <c r="P9" i="11"/>
  <c r="P10" i="11" s="1"/>
  <c r="P11" i="11"/>
  <c r="P12" i="11" s="1"/>
  <c r="P13" i="11"/>
  <c r="P14" i="11" s="1"/>
  <c r="P15" i="11" s="1"/>
  <c r="P16" i="11" s="1"/>
  <c r="P17" i="11" s="1"/>
  <c r="P18" i="11" s="1"/>
  <c r="P19" i="11" s="1"/>
  <c r="P20" i="11" s="1"/>
  <c r="P21" i="1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25" i="13" s="1"/>
  <c r="B5" i="3"/>
  <c r="C5" i="3" s="1"/>
  <c r="C6" i="3" s="1"/>
  <c r="C7" i="3"/>
  <c r="C8" i="3" s="1"/>
  <c r="C9" i="3" s="1"/>
  <c r="C10" i="3" s="1"/>
  <c r="C11" i="3" s="1"/>
  <c r="C12" i="3" s="1"/>
  <c r="C13" i="3" s="1"/>
  <c r="C14" i="3" s="1"/>
  <c r="C15" i="3"/>
  <c r="C16" i="3" s="1"/>
  <c r="C17" i="3"/>
  <c r="C18" i="3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D35" i="11"/>
  <c r="B5" i="12"/>
  <c r="C5" i="12" s="1"/>
  <c r="C6" i="12" s="1"/>
  <c r="AX5" i="13"/>
  <c r="B27" i="4"/>
  <c r="BG36" i="5"/>
  <c r="BH13" i="13"/>
  <c r="BK34" i="9"/>
  <c r="BL21" i="13" s="1"/>
  <c r="B19" i="9"/>
  <c r="B27" i="9"/>
  <c r="B16" i="12"/>
  <c r="AI7" i="8"/>
  <c r="AI8" i="8" s="1"/>
  <c r="AI9" i="8"/>
  <c r="AI10" i="8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AI24" i="8" s="1"/>
  <c r="AI25" i="8" s="1"/>
  <c r="AI26" i="8" s="1"/>
  <c r="AI27" i="8" s="1"/>
  <c r="AI28" i="8" s="1"/>
  <c r="AI29" i="8" s="1"/>
  <c r="AI30" i="8" s="1"/>
  <c r="AI31" i="8" s="1"/>
  <c r="AI32" i="8" s="1"/>
  <c r="AI33" i="8" s="1"/>
  <c r="AI34" i="8" s="1"/>
  <c r="AI35" i="8" s="1"/>
  <c r="AI36" i="8" s="1"/>
  <c r="AM19" i="13" s="1"/>
  <c r="Z10" i="8"/>
  <c r="Z11" i="8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6" i="8" s="1"/>
  <c r="AB19" i="13" s="1"/>
  <c r="B35" i="7"/>
  <c r="AL35" i="11"/>
  <c r="AN25" i="13"/>
  <c r="B28" i="5"/>
  <c r="AQ6" i="11"/>
  <c r="AQ7" i="11"/>
  <c r="AQ8" i="11"/>
  <c r="AQ9" i="11" s="1"/>
  <c r="AQ10" i="11" s="1"/>
  <c r="AQ11" i="11" s="1"/>
  <c r="AQ12" i="11"/>
  <c r="AQ13" i="11" s="1"/>
  <c r="AQ14" i="11" s="1"/>
  <c r="AQ15" i="11" s="1"/>
  <c r="AQ16" i="11"/>
  <c r="AQ17" i="11"/>
  <c r="AQ18" i="11" s="1"/>
  <c r="AQ19" i="11" s="1"/>
  <c r="AQ20" i="11" s="1"/>
  <c r="AQ21" i="11" s="1"/>
  <c r="AQ22" i="11" s="1"/>
  <c r="AQ23" i="11" s="1"/>
  <c r="AQ24" i="11" s="1"/>
  <c r="AQ25" i="11" s="1"/>
  <c r="AQ26" i="11" s="1"/>
  <c r="AQ27" i="11" s="1"/>
  <c r="AQ28" i="11" s="1"/>
  <c r="AQ29" i="11" s="1"/>
  <c r="AQ30" i="11" s="1"/>
  <c r="AQ31" i="11" s="1"/>
  <c r="AQ32" i="11" s="1"/>
  <c r="AQ33" i="11" s="1"/>
  <c r="AQ34" i="11" s="1"/>
  <c r="AQ35" i="11" s="1"/>
  <c r="AS25" i="13" s="1"/>
  <c r="Z6" i="11"/>
  <c r="Z7" i="11" s="1"/>
  <c r="Z8" i="11" s="1"/>
  <c r="Z9" i="11"/>
  <c r="Z10" i="11"/>
  <c r="Z11" i="11" s="1"/>
  <c r="Z12" i="11" s="1"/>
  <c r="Z13" i="11" s="1"/>
  <c r="Z14" i="11" s="1"/>
  <c r="Z15" i="11" s="1"/>
  <c r="Z16" i="11" s="1"/>
  <c r="Z17" i="11" s="1"/>
  <c r="Z18" i="11"/>
  <c r="Z19" i="11" s="1"/>
  <c r="Z20" i="11" s="1"/>
  <c r="Z21" i="1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AB25" i="13" s="1"/>
  <c r="B30" i="11"/>
  <c r="B25" i="10"/>
  <c r="B13" i="10"/>
  <c r="B9" i="10"/>
  <c r="AK6" i="12"/>
  <c r="AK7" i="12" s="1"/>
  <c r="AK8" i="12"/>
  <c r="AK9" i="12" s="1"/>
  <c r="AK10" i="12" s="1"/>
  <c r="AK11" i="12" s="1"/>
  <c r="AK12" i="12" s="1"/>
  <c r="AK13" i="12" s="1"/>
  <c r="AK14" i="12" s="1"/>
  <c r="AK15" i="12" s="1"/>
  <c r="AK16" i="12" s="1"/>
  <c r="AK17" i="12" s="1"/>
  <c r="AK18" i="12" s="1"/>
  <c r="AK19" i="12" s="1"/>
  <c r="AK20" i="12" s="1"/>
  <c r="AK21" i="12" s="1"/>
  <c r="AK22" i="12" s="1"/>
  <c r="AK23" i="12" s="1"/>
  <c r="AK24" i="12" s="1"/>
  <c r="AK25" i="12" s="1"/>
  <c r="AK26" i="12" s="1"/>
  <c r="AK27" i="12" s="1"/>
  <c r="AK28" i="12" s="1"/>
  <c r="AK29" i="12" s="1"/>
  <c r="AK30" i="12" s="1"/>
  <c r="AK31" i="12" s="1"/>
  <c r="AK32" i="12" s="1"/>
  <c r="AK33" i="12" s="1"/>
  <c r="AK34" i="12" s="1"/>
  <c r="AK35" i="12" s="1"/>
  <c r="AK36" i="12" s="1"/>
  <c r="AM27" i="13" s="1"/>
  <c r="BA36" i="5"/>
  <c r="BB13" i="13"/>
  <c r="B25" i="11"/>
  <c r="AV6" i="9"/>
  <c r="AV7" i="9"/>
  <c r="AV8" i="9" s="1"/>
  <c r="AV9" i="9" s="1"/>
  <c r="AV10" i="9" s="1"/>
  <c r="AV11" i="9"/>
  <c r="AV12" i="9"/>
  <c r="AV13" i="9" s="1"/>
  <c r="AV14" i="9" s="1"/>
  <c r="AV15" i="9" s="1"/>
  <c r="AV16" i="9" s="1"/>
  <c r="AV17" i="9" s="1"/>
  <c r="AV18" i="9" s="1"/>
  <c r="AV19" i="9" s="1"/>
  <c r="AV20" i="9" s="1"/>
  <c r="AV21" i="9" s="1"/>
  <c r="AV22" i="9" s="1"/>
  <c r="AV23" i="9" s="1"/>
  <c r="AV24" i="9" s="1"/>
  <c r="AV25" i="9" s="1"/>
  <c r="AV26" i="9" s="1"/>
  <c r="AV27" i="9" s="1"/>
  <c r="AV28" i="9" s="1"/>
  <c r="AV29" i="9" s="1"/>
  <c r="AV30" i="9" s="1"/>
  <c r="AV31" i="9" s="1"/>
  <c r="B24" i="12"/>
  <c r="B9" i="12"/>
  <c r="P6" i="12"/>
  <c r="P7" i="12"/>
  <c r="P8" i="12" s="1"/>
  <c r="P9" i="12" s="1"/>
  <c r="P10" i="12" s="1"/>
  <c r="P11" i="12" s="1"/>
  <c r="P12" i="12" s="1"/>
  <c r="P13" i="12" s="1"/>
  <c r="P14" i="12" s="1"/>
  <c r="P15" i="12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27" i="13" s="1"/>
  <c r="C27" i="13" s="1"/>
  <c r="AV7" i="7"/>
  <c r="AV8" i="7"/>
  <c r="AV9" i="7" s="1"/>
  <c r="AV10" i="7" s="1"/>
  <c r="AV11" i="7" s="1"/>
  <c r="AV12" i="7" s="1"/>
  <c r="AV13" i="7" s="1"/>
  <c r="AV14" i="7" s="1"/>
  <c r="AV15" i="7" s="1"/>
  <c r="AV16" i="7" s="1"/>
  <c r="AV17" i="7" s="1"/>
  <c r="AV18" i="7" s="1"/>
  <c r="AV19" i="7" s="1"/>
  <c r="AV20" i="7" s="1"/>
  <c r="AV21" i="7" s="1"/>
  <c r="AV22" i="7" s="1"/>
  <c r="AV23" i="7" s="1"/>
  <c r="AV24" i="7" s="1"/>
  <c r="AV25" i="7" s="1"/>
  <c r="AV26" i="7" s="1"/>
  <c r="AV27" i="7" s="1"/>
  <c r="AV28" i="7" s="1"/>
  <c r="AV29" i="7" s="1"/>
  <c r="AV30" i="7" s="1"/>
  <c r="AV31" i="7" s="1"/>
  <c r="AV32" i="7" s="1"/>
  <c r="AV33" i="7" s="1"/>
  <c r="AV34" i="7" s="1"/>
  <c r="AV35" i="7" s="1"/>
  <c r="AV36" i="7" s="1"/>
  <c r="AW17" i="13" s="1"/>
  <c r="AZ6" i="5"/>
  <c r="AZ7" i="5"/>
  <c r="AZ8" i="5" s="1"/>
  <c r="AZ9" i="5" s="1"/>
  <c r="AZ10" i="5" s="1"/>
  <c r="AZ11" i="5" s="1"/>
  <c r="AZ12" i="5" s="1"/>
  <c r="AZ13" i="5" s="1"/>
  <c r="AZ14" i="5" s="1"/>
  <c r="AZ15" i="5" s="1"/>
  <c r="AZ16" i="5" s="1"/>
  <c r="AZ17" i="5" s="1"/>
  <c r="AZ18" i="5" s="1"/>
  <c r="AZ19" i="5" s="1"/>
  <c r="AZ20" i="5" s="1"/>
  <c r="AZ21" i="5" s="1"/>
  <c r="AZ22" i="5" s="1"/>
  <c r="AZ23" i="5" s="1"/>
  <c r="AZ24" i="5" s="1"/>
  <c r="AZ25" i="5" s="1"/>
  <c r="AZ26" i="5" s="1"/>
  <c r="AZ27" i="5" s="1"/>
  <c r="AZ28" i="5" s="1"/>
  <c r="AZ29" i="5" s="1"/>
  <c r="AZ30" i="5" s="1"/>
  <c r="AZ31" i="5" s="1"/>
  <c r="AZ32" i="5" s="1"/>
  <c r="AZ33" i="5" s="1"/>
  <c r="AZ34" i="5" s="1"/>
  <c r="AZ35" i="5" s="1"/>
  <c r="AZ36" i="5" s="1"/>
  <c r="BA13" i="13" s="1"/>
  <c r="AW36" i="5"/>
  <c r="AX13" i="13"/>
  <c r="AR6" i="12"/>
  <c r="AR7" i="12"/>
  <c r="AR8" i="12"/>
  <c r="AR9" i="12" s="1"/>
  <c r="AR10" i="12"/>
  <c r="AR11" i="12" s="1"/>
  <c r="AR12" i="12" s="1"/>
  <c r="AR13" i="12" s="1"/>
  <c r="AR14" i="12" s="1"/>
  <c r="AR15" i="12" s="1"/>
  <c r="AR16" i="12" s="1"/>
  <c r="AR17" i="12" s="1"/>
  <c r="AR18" i="12" s="1"/>
  <c r="AR19" i="12" s="1"/>
  <c r="AR20" i="12" s="1"/>
  <c r="AR21" i="12" s="1"/>
  <c r="AR22" i="12" s="1"/>
  <c r="AR23" i="12" s="1"/>
  <c r="AR24" i="12" s="1"/>
  <c r="AR25" i="12" s="1"/>
  <c r="AR26" i="12" s="1"/>
  <c r="AR27" i="12" s="1"/>
  <c r="AR28" i="12" s="1"/>
  <c r="AR29" i="12" s="1"/>
  <c r="AR30" i="12" s="1"/>
  <c r="AR31" i="12" s="1"/>
  <c r="AR32" i="12" s="1"/>
  <c r="AR33" i="12" s="1"/>
  <c r="AR34" i="12" s="1"/>
  <c r="AR35" i="12" s="1"/>
  <c r="AR36" i="12" s="1"/>
  <c r="AS27" i="13" s="1"/>
  <c r="BJ6" i="7"/>
  <c r="BJ7" i="7" s="1"/>
  <c r="BJ8" i="7" s="1"/>
  <c r="BJ9" i="7" s="1"/>
  <c r="BJ10" i="7" s="1"/>
  <c r="BJ11" i="7" s="1"/>
  <c r="BJ12" i="7" s="1"/>
  <c r="BJ13" i="7" s="1"/>
  <c r="BJ14" i="7" s="1"/>
  <c r="BJ15" i="7" s="1"/>
  <c r="BJ16" i="7" s="1"/>
  <c r="BJ17" i="7" s="1"/>
  <c r="BJ18" i="7" s="1"/>
  <c r="BJ19" i="7" s="1"/>
  <c r="BJ20" i="7" s="1"/>
  <c r="BJ21" i="7" s="1"/>
  <c r="BJ22" i="7" s="1"/>
  <c r="BJ23" i="7" s="1"/>
  <c r="BJ24" i="7" s="1"/>
  <c r="BJ25" i="7" s="1"/>
  <c r="BJ26" i="7" s="1"/>
  <c r="BJ27" i="7" s="1"/>
  <c r="BJ28" i="7" s="1"/>
  <c r="BJ29" i="7" s="1"/>
  <c r="BJ30" i="7" s="1"/>
  <c r="BJ31" i="7" s="1"/>
  <c r="BJ32" i="7" s="1"/>
  <c r="BJ33" i="7" s="1"/>
  <c r="BJ34" i="7" s="1"/>
  <c r="BJ35" i="7" s="1"/>
  <c r="BJ36" i="7" s="1"/>
  <c r="BK17" i="13" s="1"/>
  <c r="B26" i="7"/>
  <c r="B22" i="7"/>
  <c r="B18" i="6"/>
  <c r="BN6" i="6"/>
  <c r="BN7" i="6"/>
  <c r="BN8" i="6" s="1"/>
  <c r="BN9" i="6" s="1"/>
  <c r="BN10" i="6" s="1"/>
  <c r="BN11" i="6" s="1"/>
  <c r="BN12" i="6" s="1"/>
  <c r="BN13" i="6" s="1"/>
  <c r="BN14" i="6" s="1"/>
  <c r="BN15" i="6" s="1"/>
  <c r="BN16" i="6" s="1"/>
  <c r="BN17" i="6" s="1"/>
  <c r="BN18" i="6" s="1"/>
  <c r="BN19" i="6" s="1"/>
  <c r="BN20" i="6" s="1"/>
  <c r="BN21" i="6" s="1"/>
  <c r="BN22" i="6" s="1"/>
  <c r="BN23" i="6" s="1"/>
  <c r="BN24" i="6" s="1"/>
  <c r="BN25" i="6" s="1"/>
  <c r="BN26" i="6" s="1"/>
  <c r="BN27" i="6" s="1"/>
  <c r="BN28" i="6" s="1"/>
  <c r="BN29" i="6" s="1"/>
  <c r="BN30" i="6" s="1"/>
  <c r="BN31" i="6" s="1"/>
  <c r="BN32" i="6" s="1"/>
  <c r="BN33" i="6" s="1"/>
  <c r="BN34" i="6" s="1"/>
  <c r="BN35" i="6" s="1"/>
  <c r="BO15" i="13" s="1"/>
  <c r="B19" i="5"/>
  <c r="AQ7" i="5"/>
  <c r="AQ8" i="5" s="1"/>
  <c r="AQ9" i="5" s="1"/>
  <c r="AQ10" i="5" s="1"/>
  <c r="AQ11" i="5"/>
  <c r="AQ12" i="5" s="1"/>
  <c r="AQ13" i="5"/>
  <c r="AQ14" i="5" s="1"/>
  <c r="AQ15" i="5" s="1"/>
  <c r="AQ16" i="5" s="1"/>
  <c r="AQ17" i="5" s="1"/>
  <c r="AQ18" i="5" s="1"/>
  <c r="AQ19" i="5" s="1"/>
  <c r="AQ20" i="5" s="1"/>
  <c r="AQ21" i="5" s="1"/>
  <c r="AQ22" i="5" s="1"/>
  <c r="AQ23" i="5" s="1"/>
  <c r="AQ24" i="5" s="1"/>
  <c r="AQ25" i="5" s="1"/>
  <c r="AQ26" i="5" s="1"/>
  <c r="AQ27" i="5" s="1"/>
  <c r="AQ28" i="5" s="1"/>
  <c r="AQ29" i="5" s="1"/>
  <c r="AQ30" i="5" s="1"/>
  <c r="AQ31" i="5" s="1"/>
  <c r="AQ32" i="5" s="1"/>
  <c r="AQ33" i="5" s="1"/>
  <c r="AQ34" i="5" s="1"/>
  <c r="AQ35" i="5" s="1"/>
  <c r="AQ36" i="5" s="1"/>
  <c r="AS13" i="13" s="1"/>
  <c r="AQ10" i="3"/>
  <c r="AQ11" i="3" s="1"/>
  <c r="AQ12" i="3" s="1"/>
  <c r="AQ13" i="3" s="1"/>
  <c r="AQ14" i="3" s="1"/>
  <c r="AQ15" i="3" s="1"/>
  <c r="AQ16" i="3" s="1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S9" i="13" s="1"/>
  <c r="P6" i="5"/>
  <c r="P7" i="5"/>
  <c r="P8" i="5"/>
  <c r="P9" i="5" s="1"/>
  <c r="P10" i="5" s="1"/>
  <c r="P11" i="5" s="1"/>
  <c r="P12" i="5" s="1"/>
  <c r="P13" i="5"/>
  <c r="P14" i="5" s="1"/>
  <c r="P15" i="5" s="1"/>
  <c r="P16" i="5"/>
  <c r="P17" i="5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13" i="13" s="1"/>
  <c r="B33" i="5"/>
  <c r="AZ6" i="4"/>
  <c r="AZ7" i="4"/>
  <c r="AZ8" i="4" s="1"/>
  <c r="AZ9" i="4"/>
  <c r="AZ10" i="4" s="1"/>
  <c r="AZ11" i="4" s="1"/>
  <c r="AZ12" i="4" s="1"/>
  <c r="AZ13" i="4" s="1"/>
  <c r="AZ14" i="4" s="1"/>
  <c r="AZ15" i="4" s="1"/>
  <c r="AZ16" i="4" s="1"/>
  <c r="AZ17" i="4" s="1"/>
  <c r="AZ18" i="4" s="1"/>
  <c r="AZ19" i="4" s="1"/>
  <c r="AZ20" i="4" s="1"/>
  <c r="AZ21" i="4" s="1"/>
  <c r="AZ22" i="4" s="1"/>
  <c r="AZ23" i="4" s="1"/>
  <c r="AZ24" i="4" s="1"/>
  <c r="AZ25" i="4" s="1"/>
  <c r="AZ26" i="4" s="1"/>
  <c r="AZ27" i="4" s="1"/>
  <c r="AZ28" i="4" s="1"/>
  <c r="AZ29" i="4" s="1"/>
  <c r="AZ30" i="4" s="1"/>
  <c r="AZ31" i="4" s="1"/>
  <c r="AZ32" i="4" s="1"/>
  <c r="AZ33" i="4" s="1"/>
  <c r="AZ34" i="4" s="1"/>
  <c r="AZ35" i="4" s="1"/>
  <c r="BA11" i="13" s="1"/>
  <c r="B32" i="6"/>
  <c r="B20" i="6"/>
  <c r="B6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J30" i="13"/>
  <c r="AI8" i="9"/>
  <c r="AI9" i="9" s="1"/>
  <c r="AI10" i="9" s="1"/>
  <c r="AI11" i="9" s="1"/>
  <c r="AI12" i="9" s="1"/>
  <c r="AI13" i="9" s="1"/>
  <c r="AI14" i="9" s="1"/>
  <c r="AI15" i="9" s="1"/>
  <c r="AI16" i="9" s="1"/>
  <c r="AI17" i="9" s="1"/>
  <c r="AI18" i="9" s="1"/>
  <c r="AI19" i="9" s="1"/>
  <c r="AI20" i="9" s="1"/>
  <c r="AI21" i="9" s="1"/>
  <c r="AI22" i="9" s="1"/>
  <c r="AI23" i="9" s="1"/>
  <c r="AI24" i="9" s="1"/>
  <c r="AI25" i="9" s="1"/>
  <c r="AI26" i="9" s="1"/>
  <c r="AI27" i="9" s="1"/>
  <c r="AI28" i="9" s="1"/>
  <c r="AI29" i="9" s="1"/>
  <c r="AI30" i="9" s="1"/>
  <c r="AI31" i="9" s="1"/>
  <c r="AI6" i="1"/>
  <c r="AI7" i="1" s="1"/>
  <c r="AI8" i="1" s="1"/>
  <c r="AI9" i="1" s="1"/>
  <c r="AI10" i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M5" i="13" s="1"/>
  <c r="B34" i="11"/>
  <c r="Z6" i="2"/>
  <c r="Z7" i="2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AB7" i="13" s="1"/>
  <c r="Z6" i="4"/>
  <c r="Z7" i="4" s="1"/>
  <c r="Z8" i="4" s="1"/>
  <c r="Z9" i="4" s="1"/>
  <c r="Z10" i="4"/>
  <c r="Z11" i="4" s="1"/>
  <c r="Z12" i="4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AB11" i="13" s="1"/>
  <c r="C10" i="4"/>
  <c r="B31" i="6"/>
  <c r="S15" i="13"/>
  <c r="Q35" i="6"/>
  <c r="B5" i="7"/>
  <c r="C5" i="7"/>
  <c r="C6" i="7" s="1"/>
  <c r="C7" i="7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D17" i="13"/>
  <c r="E30" i="13"/>
  <c r="O33" i="13"/>
  <c r="Z10" i="7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AB17" i="13" s="1"/>
  <c r="Q36" i="7"/>
  <c r="B11" i="7"/>
  <c r="W30" i="13"/>
  <c r="S17" i="13"/>
  <c r="C11" i="4"/>
  <c r="C12" i="4" s="1"/>
  <c r="AQ7" i="9"/>
  <c r="AQ8" i="9"/>
  <c r="AQ9" i="9" s="1"/>
  <c r="AQ10" i="9" s="1"/>
  <c r="AQ11" i="9" s="1"/>
  <c r="AQ12" i="9" s="1"/>
  <c r="AQ13" i="9" s="1"/>
  <c r="AQ14" i="9" s="1"/>
  <c r="AQ15" i="9" s="1"/>
  <c r="AQ16" i="9" s="1"/>
  <c r="AQ17" i="9" s="1"/>
  <c r="AQ18" i="9" s="1"/>
  <c r="AQ19" i="9" s="1"/>
  <c r="AQ20" i="9" s="1"/>
  <c r="AQ21" i="9" s="1"/>
  <c r="AQ22" i="9" s="1"/>
  <c r="AQ23" i="9" s="1"/>
  <c r="AQ24" i="9" s="1"/>
  <c r="AQ25" i="9" s="1"/>
  <c r="AQ26" i="9" s="1"/>
  <c r="AQ27" i="9" s="1"/>
  <c r="AQ28" i="9" s="1"/>
  <c r="AQ29" i="9" s="1"/>
  <c r="AQ30" i="9" s="1"/>
  <c r="AQ31" i="9" s="1"/>
  <c r="B7" i="9"/>
  <c r="C7" i="9" s="1"/>
  <c r="B26" i="9"/>
  <c r="BA34" i="9"/>
  <c r="BB21" i="13"/>
  <c r="BF26" i="9"/>
  <c r="BF27" i="9" s="1"/>
  <c r="BF28" i="9"/>
  <c r="BF29" i="9"/>
  <c r="BF30" i="9" s="1"/>
  <c r="BF31" i="9" s="1"/>
  <c r="AZ33" i="9"/>
  <c r="AZ34" i="9"/>
  <c r="BA21" i="13" s="1"/>
  <c r="AZ32" i="9"/>
  <c r="AA30" i="13"/>
  <c r="BJ13" i="5"/>
  <c r="BJ14" i="5"/>
  <c r="BJ15" i="5" s="1"/>
  <c r="BJ16" i="5" s="1"/>
  <c r="BJ17" i="5" s="1"/>
  <c r="BJ18" i="5" s="1"/>
  <c r="BJ19" i="5" s="1"/>
  <c r="BJ20" i="5" s="1"/>
  <c r="BJ21" i="5" s="1"/>
  <c r="BJ22" i="5" s="1"/>
  <c r="BJ23" i="5" s="1"/>
  <c r="BJ24" i="5" s="1"/>
  <c r="BJ25" i="5" s="1"/>
  <c r="BJ26" i="5" s="1"/>
  <c r="BJ27" i="5" s="1"/>
  <c r="BJ28" i="5" s="1"/>
  <c r="BJ29" i="5" s="1"/>
  <c r="BJ30" i="5" s="1"/>
  <c r="BJ31" i="5" s="1"/>
  <c r="BJ32" i="5" s="1"/>
  <c r="BJ33" i="5" s="1"/>
  <c r="BJ34" i="5" s="1"/>
  <c r="BJ35" i="5" s="1"/>
  <c r="BJ36" i="5" s="1"/>
  <c r="BK13" i="13" s="1"/>
  <c r="BN13" i="11"/>
  <c r="BN14" i="11"/>
  <c r="BN15" i="11" s="1"/>
  <c r="BN16" i="11"/>
  <c r="BN17" i="11" s="1"/>
  <c r="BN18" i="11"/>
  <c r="BN19" i="11"/>
  <c r="BN20" i="11" s="1"/>
  <c r="BN21" i="11" s="1"/>
  <c r="BN22" i="11" s="1"/>
  <c r="BN23" i="11" s="1"/>
  <c r="BN24" i="11" s="1"/>
  <c r="BN25" i="11" s="1"/>
  <c r="BN26" i="11" s="1"/>
  <c r="BN27" i="11" s="1"/>
  <c r="BN28" i="11" s="1"/>
  <c r="BN29" i="11" s="1"/>
  <c r="BN30" i="11" s="1"/>
  <c r="BN31" i="11" s="1"/>
  <c r="BN32" i="11" s="1"/>
  <c r="BN33" i="11" s="1"/>
  <c r="BN34" i="11" s="1"/>
  <c r="BB30" i="13"/>
  <c r="AP30" i="13"/>
  <c r="AN30" i="13"/>
  <c r="Y30" i="13"/>
  <c r="AU30" i="13"/>
  <c r="V30" i="13"/>
  <c r="S19" i="13"/>
  <c r="B7" i="5"/>
  <c r="B13" i="5"/>
  <c r="AZ5" i="10"/>
  <c r="AZ6" i="10" s="1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Z31" i="10" s="1"/>
  <c r="AZ32" i="10" s="1"/>
  <c r="AZ33" i="10" s="1"/>
  <c r="AZ34" i="10" s="1"/>
  <c r="AZ35" i="10" s="1"/>
  <c r="AZ36" i="10" s="1"/>
  <c r="BA23" i="13" s="1"/>
  <c r="AW36" i="10"/>
  <c r="AX23" i="13" s="1"/>
  <c r="B19" i="12"/>
  <c r="AR30" i="13"/>
  <c r="BE30" i="13"/>
  <c r="B29" i="11"/>
  <c r="BJ5" i="10"/>
  <c r="BG36" i="10"/>
  <c r="BH23" i="13" s="1"/>
  <c r="B15" i="12"/>
  <c r="B11" i="12"/>
  <c r="B14" i="10"/>
  <c r="B32" i="5"/>
  <c r="AI7" i="11"/>
  <c r="AI8" i="1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M25" i="13" s="1"/>
  <c r="B24" i="11"/>
  <c r="B16" i="11"/>
  <c r="BJ6" i="10"/>
  <c r="BJ7" i="10"/>
  <c r="BJ8" i="10"/>
  <c r="BJ9" i="10" s="1"/>
  <c r="BJ10" i="10" s="1"/>
  <c r="BJ11" i="10" s="1"/>
  <c r="BJ12" i="10" s="1"/>
  <c r="BJ13" i="10" s="1"/>
  <c r="BJ14" i="10" s="1"/>
  <c r="BJ15" i="10" s="1"/>
  <c r="BJ16" i="10" s="1"/>
  <c r="BJ17" i="10" s="1"/>
  <c r="BJ18" i="10" s="1"/>
  <c r="BJ19" i="10" s="1"/>
  <c r="BJ20" i="10" s="1"/>
  <c r="BJ21" i="10" s="1"/>
  <c r="BJ22" i="10" s="1"/>
  <c r="BJ23" i="10" s="1"/>
  <c r="BJ24" i="10" s="1"/>
  <c r="BJ25" i="10" s="1"/>
  <c r="BJ26" i="10" s="1"/>
  <c r="BJ27" i="10" s="1"/>
  <c r="BJ28" i="10" s="1"/>
  <c r="BJ29" i="10" s="1"/>
  <c r="BJ30" i="10" s="1"/>
  <c r="BJ31" i="10" s="1"/>
  <c r="BJ32" i="10" s="1"/>
  <c r="BJ33" i="10" s="1"/>
  <c r="BJ34" i="10" s="1"/>
  <c r="BJ35" i="10" s="1"/>
  <c r="BJ36" i="10" s="1"/>
  <c r="BK23" i="13" s="1"/>
  <c r="AS36" i="10"/>
  <c r="AT23" i="13"/>
  <c r="AT30" i="13"/>
  <c r="B18" i="10"/>
  <c r="B10" i="10"/>
  <c r="B18" i="9"/>
  <c r="B29" i="12"/>
  <c r="B21" i="12"/>
  <c r="B31" i="12"/>
  <c r="B31" i="11"/>
  <c r="B27" i="10"/>
  <c r="B13" i="9"/>
  <c r="B9" i="9"/>
  <c r="B23" i="12"/>
  <c r="B14" i="5"/>
  <c r="B31" i="4"/>
  <c r="B19" i="4"/>
  <c r="B15" i="4"/>
  <c r="B11" i="4"/>
  <c r="B33" i="4"/>
  <c r="B13" i="11"/>
  <c r="B26" i="11"/>
  <c r="B18" i="11"/>
  <c r="B6" i="11"/>
  <c r="C6" i="11" s="1"/>
  <c r="C7" i="11" s="1"/>
  <c r="C8" i="11" s="1"/>
  <c r="C9" i="11" s="1"/>
  <c r="C10" i="11" s="1"/>
  <c r="C11" i="11" s="1"/>
  <c r="C12" i="11" s="1"/>
  <c r="C13" i="11" s="1"/>
  <c r="B15" i="10"/>
  <c r="B30" i="10"/>
  <c r="B11" i="10"/>
  <c r="B24" i="9"/>
  <c r="B20" i="9"/>
  <c r="BP10" i="12"/>
  <c r="BP11" i="12" s="1"/>
  <c r="BP12" i="12" s="1"/>
  <c r="BP13" i="12" s="1"/>
  <c r="BP14" i="12" s="1"/>
  <c r="BP15" i="12" s="1"/>
  <c r="BP16" i="12" s="1"/>
  <c r="BP17" i="12" s="1"/>
  <c r="BP18" i="12" s="1"/>
  <c r="BP19" i="12" s="1"/>
  <c r="BP20" i="12" s="1"/>
  <c r="BP21" i="12" s="1"/>
  <c r="BP22" i="12" s="1"/>
  <c r="BP23" i="12" s="1"/>
  <c r="BP24" i="12" s="1"/>
  <c r="BP25" i="12" s="1"/>
  <c r="BP26" i="12" s="1"/>
  <c r="BP27" i="12" s="1"/>
  <c r="BP28" i="12" s="1"/>
  <c r="BP29" i="12" s="1"/>
  <c r="BP30" i="12" s="1"/>
  <c r="BP31" i="12" s="1"/>
  <c r="BP32" i="12" s="1"/>
  <c r="BP33" i="12" s="1"/>
  <c r="BP34" i="12" s="1"/>
  <c r="BP35" i="12" s="1"/>
  <c r="BP36" i="12" s="1"/>
  <c r="BO27" i="13" s="1"/>
  <c r="B7" i="12"/>
  <c r="B30" i="12"/>
  <c r="B26" i="8"/>
  <c r="B34" i="8"/>
  <c r="B30" i="8"/>
  <c r="B33" i="9"/>
  <c r="B28" i="9"/>
  <c r="B23" i="9"/>
  <c r="B12" i="9"/>
  <c r="B8" i="9"/>
  <c r="C8" i="9" s="1"/>
  <c r="C9" i="9" s="1"/>
  <c r="C10" i="9" s="1"/>
  <c r="C11" i="9" s="1"/>
  <c r="C12" i="9" s="1"/>
  <c r="C13" i="9" s="1"/>
  <c r="C14" i="9" s="1"/>
  <c r="C15" i="9" s="1"/>
  <c r="C16" i="9" s="1"/>
  <c r="B14" i="8"/>
  <c r="B17" i="4"/>
  <c r="P8" i="2"/>
  <c r="P9" i="2"/>
  <c r="P10" i="2"/>
  <c r="P11" i="2" s="1"/>
  <c r="P12" i="2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7" i="13" s="1"/>
  <c r="B15" i="9"/>
  <c r="B11" i="9"/>
  <c r="B29" i="8"/>
  <c r="B25" i="8"/>
  <c r="B21" i="8"/>
  <c r="B13" i="8"/>
  <c r="B9" i="8"/>
  <c r="C9" i="8" s="1"/>
  <c r="C10" i="8" s="1"/>
  <c r="C11" i="8" s="1"/>
  <c r="C12" i="8" s="1"/>
  <c r="C13" i="8" s="1"/>
  <c r="C14" i="8" s="1"/>
  <c r="B34" i="6"/>
  <c r="B24" i="6"/>
  <c r="B28" i="6"/>
  <c r="B21" i="9"/>
  <c r="B27" i="6"/>
  <c r="B23" i="6"/>
  <c r="B15" i="6"/>
  <c r="Q36" i="5"/>
  <c r="Z7" i="5"/>
  <c r="Z8" i="5"/>
  <c r="Z9" i="5" s="1"/>
  <c r="Z10" i="5" s="1"/>
  <c r="Z11" i="5" s="1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AB13" i="13" s="1"/>
  <c r="B33" i="3"/>
  <c r="B27" i="5"/>
  <c r="B25" i="5"/>
  <c r="BK7" i="2"/>
  <c r="BK8" i="2"/>
  <c r="BK9" i="2" s="1"/>
  <c r="BK10" i="2"/>
  <c r="BK11" i="2"/>
  <c r="BK12" i="2" s="1"/>
  <c r="BK13" i="2" s="1"/>
  <c r="BK14" i="2" s="1"/>
  <c r="BK15" i="2" s="1"/>
  <c r="BK16" i="2" s="1"/>
  <c r="BK17" i="2" s="1"/>
  <c r="BK18" i="2" s="1"/>
  <c r="BK19" i="2" s="1"/>
  <c r="BK20" i="2" s="1"/>
  <c r="BK21" i="2" s="1"/>
  <c r="BK22" i="2" s="1"/>
  <c r="BK23" i="2" s="1"/>
  <c r="BK24" i="2" s="1"/>
  <c r="BK25" i="2" s="1"/>
  <c r="BK26" i="2" s="1"/>
  <c r="BK27" i="2" s="1"/>
  <c r="BK28" i="2" s="1"/>
  <c r="BK29" i="2" s="1"/>
  <c r="BK30" i="2" s="1"/>
  <c r="BK31" i="2" s="1"/>
  <c r="BK32" i="2" s="1"/>
  <c r="BK33" i="2" s="1"/>
  <c r="BK34" i="2" s="1"/>
  <c r="BK35" i="2" s="1"/>
  <c r="BK36" i="2" s="1"/>
  <c r="BK7" i="13" s="1"/>
  <c r="AG36" i="6"/>
  <c r="B29" i="4"/>
  <c r="B25" i="4"/>
  <c r="B21" i="4"/>
  <c r="B13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N30" i="13"/>
  <c r="L30" i="13"/>
  <c r="H30" i="13"/>
  <c r="U30" i="13"/>
  <c r="BJ9" i="3"/>
  <c r="BJ10" i="3" s="1"/>
  <c r="BJ11" i="3"/>
  <c r="BJ12" i="3"/>
  <c r="BJ13" i="3" s="1"/>
  <c r="BJ14" i="3" s="1"/>
  <c r="BJ15" i="3" s="1"/>
  <c r="BJ16" i="3" s="1"/>
  <c r="BJ17" i="3" s="1"/>
  <c r="BJ18" i="3" s="1"/>
  <c r="BJ19" i="3" s="1"/>
  <c r="BJ20" i="3" s="1"/>
  <c r="BJ21" i="3" s="1"/>
  <c r="BJ22" i="3" s="1"/>
  <c r="BJ23" i="3" s="1"/>
  <c r="BJ24" i="3" s="1"/>
  <c r="BJ25" i="3" s="1"/>
  <c r="BJ26" i="3" s="1"/>
  <c r="BJ27" i="3" s="1"/>
  <c r="BJ28" i="3" s="1"/>
  <c r="BJ29" i="3" s="1"/>
  <c r="BJ30" i="3" s="1"/>
  <c r="BJ31" i="3" s="1"/>
  <c r="BJ32" i="3" s="1"/>
  <c r="BJ33" i="3" s="1"/>
  <c r="BJ34" i="3" s="1"/>
  <c r="BJ35" i="3" s="1"/>
  <c r="BJ36" i="3" s="1"/>
  <c r="BK9" i="13" s="1"/>
  <c r="AA6" i="12"/>
  <c r="AA7" i="12"/>
  <c r="AA8" i="12"/>
  <c r="AA9" i="12" s="1"/>
  <c r="AA10" i="12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B27" i="13" s="1"/>
  <c r="S11" i="13"/>
  <c r="S30" i="13"/>
  <c r="AG37" i="7"/>
  <c r="AG39" i="7" s="1"/>
  <c r="AG38" i="6"/>
  <c r="O31" i="13"/>
  <c r="AQ32" i="9" l="1"/>
  <c r="AQ33" i="9"/>
  <c r="AQ34" i="9" s="1"/>
  <c r="AS21" i="13" s="1"/>
  <c r="BJ32" i="9"/>
  <c r="BJ33" i="9"/>
  <c r="BJ34" i="9" s="1"/>
  <c r="C5" i="13"/>
  <c r="BJ35" i="11"/>
  <c r="BK25" i="13"/>
  <c r="C25" i="13" s="1"/>
  <c r="AI33" i="9"/>
  <c r="AI34" i="9" s="1"/>
  <c r="AM21" i="13" s="1"/>
  <c r="AM30" i="13" s="1"/>
  <c r="AI32" i="9"/>
  <c r="C15" i="13"/>
  <c r="C9" i="13"/>
  <c r="C13" i="13"/>
  <c r="AV33" i="9"/>
  <c r="AV34" i="9" s="1"/>
  <c r="AW21" i="13" s="1"/>
  <c r="AV32" i="9"/>
  <c r="AW30" i="13"/>
  <c r="BF32" i="9"/>
  <c r="BF33" i="9"/>
  <c r="BF34" i="9" s="1"/>
  <c r="BG21" i="13" s="1"/>
  <c r="P30" i="13"/>
  <c r="C7" i="13"/>
  <c r="C15" i="8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BN33" i="9"/>
  <c r="BN34" i="9" s="1"/>
  <c r="BN32" i="9"/>
  <c r="C14" i="1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BN35" i="11"/>
  <c r="BO25" i="13"/>
  <c r="BA30" i="13"/>
  <c r="BH30" i="13"/>
  <c r="C11" i="13"/>
  <c r="BL30" i="13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AX30" i="13"/>
  <c r="AE30" i="13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AO30" i="13"/>
  <c r="BI30" i="13"/>
  <c r="BN30" i="13"/>
  <c r="B17" i="11"/>
  <c r="BD30" i="13"/>
  <c r="B33" i="10"/>
  <c r="D35" i="6"/>
  <c r="AQ7" i="8"/>
  <c r="AQ8" i="8" s="1"/>
  <c r="AQ9" i="8" s="1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AQ22" i="8" s="1"/>
  <c r="AQ23" i="8" s="1"/>
  <c r="AQ24" i="8" s="1"/>
  <c r="AQ25" i="8" s="1"/>
  <c r="AQ26" i="8" s="1"/>
  <c r="AQ27" i="8" s="1"/>
  <c r="AQ28" i="8" s="1"/>
  <c r="AQ29" i="8" s="1"/>
  <c r="AQ30" i="8" s="1"/>
  <c r="AQ31" i="8" s="1"/>
  <c r="AQ32" i="8" s="1"/>
  <c r="AQ33" i="8" s="1"/>
  <c r="AQ34" i="8" s="1"/>
  <c r="AQ35" i="8" s="1"/>
  <c r="AQ36" i="8" s="1"/>
  <c r="AS19" i="13" s="1"/>
  <c r="AS30" i="13" s="1"/>
  <c r="B17" i="10"/>
  <c r="B31" i="8"/>
  <c r="B15" i="8"/>
  <c r="B30" i="6"/>
  <c r="B34" i="10"/>
  <c r="B26" i="10"/>
  <c r="BJ7" i="8"/>
  <c r="BJ8" i="8" s="1"/>
  <c r="BJ9" i="8" s="1"/>
  <c r="BJ10" i="8" s="1"/>
  <c r="BJ11" i="8" s="1"/>
  <c r="BJ12" i="8" s="1"/>
  <c r="BJ13" i="8" s="1"/>
  <c r="BJ14" i="8" s="1"/>
  <c r="BJ15" i="8" s="1"/>
  <c r="BJ16" i="8" s="1"/>
  <c r="BJ17" i="8" s="1"/>
  <c r="BJ18" i="8" s="1"/>
  <c r="BJ19" i="8" s="1"/>
  <c r="BJ20" i="8" s="1"/>
  <c r="BJ21" i="8" s="1"/>
  <c r="BJ22" i="8" s="1"/>
  <c r="BJ23" i="8" s="1"/>
  <c r="BJ24" i="8" s="1"/>
  <c r="BJ25" i="8" s="1"/>
  <c r="BJ26" i="8" s="1"/>
  <c r="BJ27" i="8" s="1"/>
  <c r="BJ28" i="8" s="1"/>
  <c r="BJ29" i="8" s="1"/>
  <c r="BJ30" i="8" s="1"/>
  <c r="BJ31" i="8" s="1"/>
  <c r="BJ32" i="8" s="1"/>
  <c r="BJ33" i="8" s="1"/>
  <c r="BJ34" i="8" s="1"/>
  <c r="BJ35" i="8" s="1"/>
  <c r="BJ36" i="8" s="1"/>
  <c r="BK19" i="13" s="1"/>
  <c r="BF20" i="7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G17" i="13" s="1"/>
  <c r="BF12" i="7"/>
  <c r="BF13" i="7" s="1"/>
  <c r="BF14" i="7" s="1"/>
  <c r="BF15" i="7" s="1"/>
  <c r="BF16" i="7" s="1"/>
  <c r="BF17" i="7" s="1"/>
  <c r="BF18" i="7" s="1"/>
  <c r="BF19" i="7" s="1"/>
  <c r="B7" i="10"/>
  <c r="B23" i="10"/>
  <c r="B34" i="12"/>
  <c r="B22" i="11"/>
  <c r="B14" i="11"/>
  <c r="B17" i="9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Z8" i="9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AQ7" i="10"/>
  <c r="AQ8" i="10" s="1"/>
  <c r="AQ9" i="10" s="1"/>
  <c r="AQ10" i="10" s="1"/>
  <c r="AQ11" i="10" s="1"/>
  <c r="AQ12" i="10" s="1"/>
  <c r="AQ13" i="10" s="1"/>
  <c r="AQ14" i="10" s="1"/>
  <c r="AQ15" i="10" s="1"/>
  <c r="AQ16" i="10" s="1"/>
  <c r="AQ17" i="10" s="1"/>
  <c r="AQ18" i="10" s="1"/>
  <c r="AQ19" i="10" s="1"/>
  <c r="AQ20" i="10" s="1"/>
  <c r="AQ21" i="10" s="1"/>
  <c r="AQ22" i="10" s="1"/>
  <c r="AQ23" i="10" s="1"/>
  <c r="AQ24" i="10" s="1"/>
  <c r="AQ25" i="10" s="1"/>
  <c r="AQ26" i="10" s="1"/>
  <c r="AQ27" i="10" s="1"/>
  <c r="AQ28" i="10" s="1"/>
  <c r="AQ29" i="10" s="1"/>
  <c r="AQ30" i="10" s="1"/>
  <c r="AQ31" i="10" s="1"/>
  <c r="AQ32" i="10" s="1"/>
  <c r="AQ33" i="10" s="1"/>
  <c r="AQ34" i="10" s="1"/>
  <c r="AQ35" i="10" s="1"/>
  <c r="AQ36" i="10" s="1"/>
  <c r="AS23" i="13" s="1"/>
  <c r="Z8" i="10"/>
  <c r="Z9" i="10" s="1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  <c r="Z33" i="10" s="1"/>
  <c r="Z34" i="10" s="1"/>
  <c r="Z35" i="10" s="1"/>
  <c r="Z36" i="10" s="1"/>
  <c r="AB23" i="13" s="1"/>
  <c r="C23" i="13" s="1"/>
  <c r="B22" i="10"/>
  <c r="M30" i="13"/>
  <c r="O35" i="13" s="1"/>
  <c r="B32" i="9"/>
  <c r="BG30" i="13" l="1"/>
  <c r="C17" i="13"/>
  <c r="C32" i="9"/>
  <c r="C33" i="9"/>
  <c r="BK30" i="13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BK21" i="13"/>
  <c r="BO21" i="13"/>
  <c r="BO30" i="13" s="1"/>
  <c r="C19" i="13"/>
  <c r="Z32" i="9"/>
  <c r="Z33" i="9"/>
  <c r="Z34" i="9" s="1"/>
  <c r="AB21" i="13" s="1"/>
  <c r="O34" i="13"/>
  <c r="O32" i="13"/>
  <c r="C34" i="12"/>
  <c r="C35" i="12" s="1"/>
  <c r="C21" i="13" l="1"/>
  <c r="C30" i="13" s="1"/>
  <c r="AB30" i="13"/>
</calcChain>
</file>

<file path=xl/comments1.xml><?xml version="1.0" encoding="utf-8"?>
<comments xmlns="http://schemas.openxmlformats.org/spreadsheetml/2006/main">
  <authors>
    <author>Puget Sound Energy</author>
  </authors>
  <commentList>
    <comment ref="O9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no mark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no mark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no mark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all no mark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no mark
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4 no mark, 1 Ad-clip
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Puget Sound Energy:
Sauk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3 no mark
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all no mark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2 nm morts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2 nm
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
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all no mark</t>
        </r>
      </text>
    </comment>
    <comment ref="O32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all nm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
</t>
        </r>
      </text>
    </comment>
    <comment ref="O34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 sockeye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300 - Swin
200 - Sauk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651 - Swin
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207 - Sauk
370 - Swin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Swinomish
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3 no mark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1 no mark
1 ad clip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all nm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Swinomish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USIT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Swinomish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1 NM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263-SSIT
77-USIT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1 NM, 1 AD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swinomish
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USIT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USIT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both no mark, holding pool #2 and sorting pool crowder morts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 sorting pool crowder mort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Y1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NM no tag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Y1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no mrk , no tag
</t>
        </r>
      </text>
    </comment>
    <comment ref="Y27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 no tag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X1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one had a RV brand that was noticed after sacrifice
</t>
        </r>
      </text>
    </comment>
  </commentList>
</comments>
</file>

<file path=xl/sharedStrings.xml><?xml version="1.0" encoding="utf-8"?>
<sst xmlns="http://schemas.openxmlformats.org/spreadsheetml/2006/main" count="1332" uniqueCount="216">
  <si>
    <t>All Species</t>
  </si>
  <si>
    <t>Sockeye</t>
  </si>
  <si>
    <t>Coho</t>
  </si>
  <si>
    <t>Chinook</t>
  </si>
  <si>
    <t>Steelhead</t>
  </si>
  <si>
    <t>Chum</t>
  </si>
  <si>
    <t>Pink</t>
  </si>
  <si>
    <t>Native Char</t>
  </si>
  <si>
    <t>Cutthroat</t>
  </si>
  <si>
    <t>Date:</t>
  </si>
  <si>
    <t>Daily Count</t>
  </si>
  <si>
    <t>Cum. Total</t>
  </si>
  <si>
    <t xml:space="preserve"> Daily Count</t>
  </si>
  <si>
    <t>to  Baker Lake</t>
  </si>
  <si>
    <t>to Tribes</t>
  </si>
  <si>
    <t>Morts</t>
  </si>
  <si>
    <t>to Baker Lake</t>
  </si>
  <si>
    <t>sacrificed for cwt recovery</t>
  </si>
  <si>
    <t>Total Sockeye to beaches</t>
  </si>
  <si>
    <t>To Skagit hatchery</t>
  </si>
  <si>
    <t>AD clipped+ CWT</t>
  </si>
  <si>
    <t>AD clipped+ NO CWT</t>
  </si>
  <si>
    <t>to Skagit River</t>
  </si>
  <si>
    <t xml:space="preserve">   ad-clip +cwt </t>
  </si>
  <si>
    <t>ad-clip</t>
  </si>
  <si>
    <t>sacrifice</t>
  </si>
  <si>
    <t>Sacrificed</t>
  </si>
  <si>
    <t>to brood stock</t>
  </si>
  <si>
    <t>morts</t>
  </si>
  <si>
    <t>no mark + NO TAG</t>
  </si>
  <si>
    <t>no mark + CWT</t>
  </si>
  <si>
    <t xml:space="preserve">no mark + cwt </t>
  </si>
  <si>
    <t xml:space="preserve"> no mark + no CWT  </t>
  </si>
  <si>
    <t xml:space="preserve">                         ad-clip+ no cwt </t>
  </si>
  <si>
    <t>no mark</t>
  </si>
  <si>
    <t>other</t>
  </si>
  <si>
    <t>comments</t>
  </si>
  <si>
    <t>to Lake Shannon</t>
  </si>
  <si>
    <r>
      <t xml:space="preserve">to   AI </t>
    </r>
    <r>
      <rPr>
        <b/>
        <sz val="10"/>
        <rFont val="Arial"/>
        <family val="2"/>
      </rPr>
      <t>1</t>
    </r>
    <r>
      <rPr>
        <sz val="8"/>
        <rFont val="Arial"/>
        <family val="2"/>
      </rPr>
      <t xml:space="preserve"> brood stock</t>
    </r>
  </si>
  <si>
    <r>
      <t xml:space="preserve">to   AI </t>
    </r>
    <r>
      <rPr>
        <b/>
        <sz val="11"/>
        <rFont val="Arial"/>
        <family val="2"/>
      </rPr>
      <t>2</t>
    </r>
    <r>
      <rPr>
        <sz val="8"/>
        <rFont val="Arial"/>
        <family val="2"/>
      </rPr>
      <t xml:space="preserve"> brood stock</t>
    </r>
  </si>
  <si>
    <r>
      <t>to   AI</t>
    </r>
    <r>
      <rPr>
        <b/>
        <sz val="11"/>
        <rFont val="Arial"/>
        <family val="2"/>
      </rPr>
      <t xml:space="preserve"> 3</t>
    </r>
    <r>
      <rPr>
        <sz val="8"/>
        <rFont val="Arial"/>
        <family val="2"/>
      </rPr>
      <t xml:space="preserve"> brood stock</t>
    </r>
  </si>
  <si>
    <r>
      <t>to   AI</t>
    </r>
    <r>
      <rPr>
        <b/>
        <sz val="11"/>
        <rFont val="Arial"/>
        <family val="2"/>
      </rPr>
      <t xml:space="preserve"> 4</t>
    </r>
    <r>
      <rPr>
        <sz val="8"/>
        <rFont val="Arial"/>
        <family val="2"/>
      </rPr>
      <t xml:space="preserve"> brood stock</t>
    </r>
  </si>
  <si>
    <t>to Spawn Beach 4a</t>
  </si>
  <si>
    <t>to Spawn Beach 4b</t>
  </si>
  <si>
    <t>to Spawn Beach 4c</t>
  </si>
  <si>
    <t>to Spawn Beach 4d</t>
  </si>
  <si>
    <t>July</t>
  </si>
  <si>
    <t>November</t>
  </si>
  <si>
    <t>October</t>
  </si>
  <si>
    <t>September</t>
  </si>
  <si>
    <t>August</t>
  </si>
  <si>
    <t>December</t>
  </si>
  <si>
    <t>January</t>
  </si>
  <si>
    <t>February</t>
  </si>
  <si>
    <t>March</t>
  </si>
  <si>
    <t>April</t>
  </si>
  <si>
    <t>May</t>
  </si>
  <si>
    <t>Month</t>
  </si>
  <si>
    <t>June</t>
  </si>
  <si>
    <t xml:space="preserve"> </t>
  </si>
  <si>
    <t xml:space="preserve">To Skagit River </t>
  </si>
  <si>
    <t>to Baker</t>
  </si>
  <si>
    <t>live count</t>
  </si>
  <si>
    <t>To Baker</t>
  </si>
  <si>
    <t xml:space="preserve">to Baker </t>
  </si>
  <si>
    <t>Total Sockeye to Artificial Incubation</t>
  </si>
  <si>
    <t>Total Sockeye to Baker Lake</t>
  </si>
  <si>
    <t>Live Sockeye in Baker System</t>
  </si>
  <si>
    <t>Total Sockeye Return to Baker River Trap</t>
  </si>
  <si>
    <t>sacrificed for tag recovery</t>
  </si>
  <si>
    <t>Sacrificed for CWT recovery</t>
  </si>
  <si>
    <t>to Baker River</t>
  </si>
  <si>
    <t>%</t>
  </si>
  <si>
    <t>Total</t>
  </si>
  <si>
    <t>Have</t>
  </si>
  <si>
    <t xml:space="preserve">Sacrificed  </t>
  </si>
  <si>
    <t>NO mark + NO TAG</t>
  </si>
  <si>
    <t>to Skagit river</t>
  </si>
  <si>
    <t>trap checked, zero fish observed</t>
  </si>
  <si>
    <t>maint. Walkthrough 5-25 observed by MF,                5-29 trap online,                                                        5/30 12 cutthroat, 1 whitefish to SRP</t>
  </si>
  <si>
    <t>1 Sucker</t>
  </si>
  <si>
    <t>1 Rainbow to Baker Lake</t>
  </si>
  <si>
    <t>1 Cutthroat, 3 Sculpin to SRP</t>
  </si>
  <si>
    <t>6 Cutthroat, 5 Rainbow, 1 Sockeye smolt</t>
  </si>
  <si>
    <t>1 Rainbow to SRP</t>
  </si>
  <si>
    <t>3 Cuttthroat, 2 Rainbow to SRP</t>
  </si>
  <si>
    <t>5 Cuttthroat to SRP</t>
  </si>
  <si>
    <t>2 rainbow, 1 cutthroat to SRP</t>
  </si>
  <si>
    <t>1 rainbow, 5 cutthroat, 1 sockeye smolt to SRP</t>
  </si>
  <si>
    <t>2 cutt, 4 rainbow to SRP</t>
  </si>
  <si>
    <t>2 cutt, 1 rainbow to SRP</t>
  </si>
  <si>
    <t>2 rainbow to SRP</t>
  </si>
  <si>
    <t>2 cutt, 1 sockeye smolt to SRP</t>
  </si>
  <si>
    <t>1 cutthroat, 1 rainbow to srp</t>
  </si>
  <si>
    <t>2 cutthroat to SRP</t>
  </si>
  <si>
    <t>1 cutthroat to SRP, 1 Sucker mort</t>
  </si>
  <si>
    <t>1 juvenile  RBT to SRP</t>
  </si>
  <si>
    <t>3 rainbow and 1 cutthroat</t>
  </si>
  <si>
    <t>9 rainbow 1 cutthroat</t>
  </si>
  <si>
    <t>2 rainbow, 1 whitefish to SRP</t>
  </si>
  <si>
    <t>1 rainbow, 1 whitefish to SRP</t>
  </si>
  <si>
    <t>3 rainbow, 1 cutthroat, 1 whitefish to SRP</t>
  </si>
  <si>
    <t>3 rainbow, 2 cutthroat, 2 whitefish to SRP</t>
  </si>
  <si>
    <t>3 rainbow, 5 whitefish</t>
  </si>
  <si>
    <t>10 rainbow</t>
  </si>
  <si>
    <t>6 rainbow 2 whitefish srp</t>
  </si>
  <si>
    <t>8 rainbow to SRP</t>
  </si>
  <si>
    <t>1 rainbow to SRP</t>
  </si>
  <si>
    <t>7 rainbow, 2 cutthroat to SRP</t>
  </si>
  <si>
    <t>2 rainbow, 1 cutthroat ro SRP</t>
  </si>
  <si>
    <t>1 rainbow, 1 cutthroat to SRP</t>
  </si>
  <si>
    <t>1 rainbow, 4 cutthroat, 1 whitefish to SRP</t>
  </si>
  <si>
    <t>3 rainbow  to SRP</t>
  </si>
  <si>
    <t>4 rainbow, 2 cutthroat to SRP</t>
  </si>
  <si>
    <t>3 rainbow, 1 whitefish to SRP</t>
  </si>
  <si>
    <t>3 juv cutthroat to SRP</t>
  </si>
  <si>
    <t>2 rnbw, 1 cutthroat, 1 whtfish SRP</t>
  </si>
  <si>
    <t>6 cutthroat, 1 rnbw to SRP</t>
  </si>
  <si>
    <t>5 rnbw, 1 cutthroat to SRP</t>
  </si>
  <si>
    <t>5 rainbow trout to SRP</t>
  </si>
  <si>
    <t>10 rainbow, 1 cutthroat to SRP</t>
  </si>
  <si>
    <t>5 rainbow, 3 cutthroat, 1 sockeye smolt mort</t>
  </si>
  <si>
    <t>1 rainbow, 2 cutthroat</t>
  </si>
  <si>
    <t>2 Rainbow, 1 Whitefish to SRP</t>
  </si>
  <si>
    <t>5 Rainbow, 1 Cutthroat to SRP</t>
  </si>
  <si>
    <t>2 Rainbow to SRP</t>
  </si>
  <si>
    <t>3 Rainbow, 5 Cutthroat to SRP</t>
  </si>
  <si>
    <t>2 Rainbow SRP</t>
  </si>
  <si>
    <t>1 Cutthroat, 1 Sockeye smolt, 1 Peamouth to SRP</t>
  </si>
  <si>
    <t>4 rainbow, 2 cutt to SRP</t>
  </si>
  <si>
    <t>3 rainbow, 1 sockeye smolt to SRP</t>
  </si>
  <si>
    <t>3 cutthroat, 1 ad-clip stlhd smolt to SRP</t>
  </si>
  <si>
    <t>3 whitefish, 1 juv sockeye, 1 juv coho to srp</t>
  </si>
  <si>
    <t>3 rainbow, 2 juv sockeye to SRP</t>
  </si>
  <si>
    <t>5 Cutt, 6 RB, 3 juv. Sock to SRP</t>
  </si>
  <si>
    <t>3 rainbow, 2 sock NM juv, 2 coho NM juv, 1 sock AD juv, 1 coho AD juv, all to SRP</t>
  </si>
  <si>
    <t>3 rainbow, 1 cutthroat, 1 coho smolt to SRP</t>
  </si>
  <si>
    <t>1 sockeye juv to SRP (est. 125 mm)</t>
  </si>
  <si>
    <t>3 Sockeye juv, 1 Coho juv, 1 Rainbow, 1 Sculpin to SRP</t>
  </si>
  <si>
    <t>Year 12/13</t>
  </si>
  <si>
    <t>9 rainbow, 1 cutt, 2 sock smolts to SRP</t>
  </si>
  <si>
    <t>9 rainbow, 3 cutthroat, 3 sockeye smolts, 4 coho parr, 1 sculpin to SRP</t>
  </si>
  <si>
    <t>1 cutt, 1 juv sockeye, 1 peamouth to SRP</t>
  </si>
  <si>
    <t xml:space="preserve">7 Cutt, 1 Rnbw, 7 Coho juv, 4 Sock juv </t>
  </si>
  <si>
    <t>8 rainbow, 3 cutthroat, 2 coho juv, 9 sock juv to SRP</t>
  </si>
  <si>
    <t>6 juv sockeye, 3 juv chin, 2 juv coho, 1 cutt, 4  rainbow, to SRP. 1 juv chin mort and 1 rainbow mort</t>
  </si>
  <si>
    <t>3 cutt, 2 juv. Sock to SRP</t>
  </si>
  <si>
    <t>3 sockeye juv, 1 coho juv, 3 chin juv,  3 rainbow no mark juv, 1 ad clip rainbow/SH juv</t>
  </si>
  <si>
    <t>2 cutthroat, 3 sockeye, 1 coho LV to SRP</t>
  </si>
  <si>
    <t>5 rainbow nm, 1 rainbow/sh ad clip juvi, 1 coho juvi, 3 sockeye juvi, 1 chin juvi to SRP</t>
  </si>
  <si>
    <t xml:space="preserve">3 sock smolt, 1 chin, 2 coho, 4 cutt, </t>
  </si>
  <si>
    <t>2 sock smolt, 7 rainbow, 1 sucker, 3 sculpin to SRP</t>
  </si>
  <si>
    <t>10 rainbow, 4 juv. Sock, 2 juv. Chin, 1 juv. Coho to SRP</t>
  </si>
  <si>
    <t>1 nm coho, 1 ad coho, 1 sockeye, 6 chin, 2 rainbow to SRP</t>
  </si>
  <si>
    <t>13 chin, 4 sock, 1 coho, (all juv.) 2 cutt,  6 rainbow</t>
  </si>
  <si>
    <t>no operation pump malfunction, 2 sock observed</t>
  </si>
  <si>
    <t>no trap operation</t>
  </si>
  <si>
    <t>1 chin, 2 coho, 2 sock,( all juv.), 7 rainbow, 2 cutt, 1 sculpin to SRP</t>
  </si>
  <si>
    <t>6 rainbow, 5 juv. Chin, 1 juv. Coho</t>
  </si>
  <si>
    <t>14 RB, 1 cutt, 4 chin, 2 coho to SRP</t>
  </si>
  <si>
    <t>6 RB, 1 Chin</t>
  </si>
  <si>
    <t>2 Chinook juv, 3 Rainbow juv</t>
  </si>
  <si>
    <t>1 chin, 1 coho, I RB, to SRP</t>
  </si>
  <si>
    <t>3 rainbow, 1 cutthroat, 1 chinook, 1 coho to SRP</t>
  </si>
  <si>
    <t>5 rainbow, 4 cutt, 2 coho to SRP</t>
  </si>
  <si>
    <t>8 rainbow, 1 cutthroat, 3 chinook to SRP</t>
  </si>
  <si>
    <t>8 rainbow, 2 cutthroat, 3 chinook, 2 sockeye, 2 sculpin to SRP</t>
  </si>
  <si>
    <t>8 rainbow, 4coho, 2sockeye, 1 cutthroat to SRP</t>
  </si>
  <si>
    <t>64 rainbow, 3 coho, 4chin, 8 cutthroat</t>
  </si>
  <si>
    <t>25 rb, 6 cutt, 1 chin, 1 coho, 1 sock</t>
  </si>
  <si>
    <t>Juvenile fish: 79 rainbow, 6 cutthroat, 7 coho, 2 sockeye, 2 chinook. One Native Char.1 rainbow mort, 1 coho mort.</t>
  </si>
  <si>
    <t>6 rainbow, 4 coho, 7 chinook, 1 ad tag chinook, 1 sculpin</t>
  </si>
  <si>
    <t>10 rb, 2 coho, 2 sock,  2 chin, 1 cutt,  2 sculpin, I coho juv. Mort</t>
  </si>
  <si>
    <t>All Juvenile fish; 90 ranibow, 56 cutthroat, 20 coho, 14 chinook, 6 steelhead, 5 pea mouth, 4 pike minnow. 2 rainbow morts.</t>
  </si>
  <si>
    <t>13 rnbw,9 coho, 5 cutt, 1 sock</t>
  </si>
  <si>
    <t>187 rnbw,8 chin,24 coho, 27 cutt,22 suckers, 2 sock, 3 wht fish</t>
  </si>
  <si>
    <t>267 rnbw, 27 cutt, 4 chin, 6 coho, 4 sock, 3 wht fish, 4 suckers</t>
  </si>
  <si>
    <t>101 rnbw, 14 cutt, 1 chin, 8 coho, 1 wht fish, 1 peamth, 6 skrs to SRP.</t>
  </si>
  <si>
    <t>100 rb, 12 cutt,3 coho, 2 suckers, 1 peamouth.  1sucker mort, 1 rb mort</t>
  </si>
  <si>
    <t>74 Rnbw, 9 cutt, 3 coho, 2 chinook, 1 pea mouth. 1 Rnbw mort</t>
  </si>
  <si>
    <t>rnbw 76, cutt 8, coho 12, white fish 3, sucker 1.</t>
  </si>
  <si>
    <t>rnbw 58, coho 4, cutt 3, sucker 3, chin 2, sock 1. 4 rnbw morts, 1 coho mort.</t>
  </si>
  <si>
    <t>rnbw 78, cutt 5, sock 5, coho 3, chin 2, whitefish 1</t>
  </si>
  <si>
    <t>97 rnbw,9 coho, 3 cutt, 2 sock</t>
  </si>
  <si>
    <t>87 rb, 8 cutt, 6 chin, 3 coho, 1 whitefish, 2 suckers</t>
  </si>
  <si>
    <t>34 rb, 4 cutt, 1 coho, 2 white fish</t>
  </si>
  <si>
    <t>5cutt, 46 rnbw, 4 coho, 3 suckers</t>
  </si>
  <si>
    <t>4 rb AD, 114 rb, 5 ck, 5 co, 3 ct, 5 suck, 1 sk, 1 sculp; morts: 4 rb, 1 suck</t>
  </si>
  <si>
    <t>69 rb, 1 ct, 2 wt, 5 co, 2 ck, 3 suck, 1 scul</t>
  </si>
  <si>
    <t>28 rb, 2cutt, 1 chin, 4 suckers</t>
  </si>
  <si>
    <t>86 rb, 7 cutt, 1 chin, 3 suckers, 1 coho</t>
  </si>
  <si>
    <t>39 rb, 1 rb (ad-clip), 4 cutt, 1 chin, 2 coho, 17 suckers</t>
  </si>
  <si>
    <t>38 rb, 1 ct, 4 suck, 2 ck</t>
  </si>
  <si>
    <t>20 rb, 2 ck, 3 suck, 1 pm, 2 co, 1 sk, 1 ct</t>
  </si>
  <si>
    <t>1 operc. return chinook, juveniles: 31 rainbow, 3 suckers, 2 cutt, 1 chin</t>
  </si>
  <si>
    <t>1 cutt, 24 rainbow, 2 coho, 1 sucker</t>
  </si>
  <si>
    <t>1 operc return chinook, 30 RB, 1 Cutt, 1 Chin juvi, 1 sucker</t>
  </si>
  <si>
    <t>5 rb, 1 ct</t>
  </si>
  <si>
    <t>3 RB, 1 Cutt to srp</t>
  </si>
  <si>
    <t>22 rnbw, 3 coho to SRP.</t>
  </si>
  <si>
    <t>5 rnbw, 1 coho to SRP</t>
  </si>
  <si>
    <t>8 rnbw, 2 chin, 1 coho to SRP</t>
  </si>
  <si>
    <t>16 RB, 1 Cutt</t>
  </si>
  <si>
    <t>13 RB, 1 coho juv., 1 sucker</t>
  </si>
  <si>
    <t>9 rb, 3 ct, 1 wf, 2 co, 1 sockeye</t>
  </si>
  <si>
    <t>16 rb and 2 rb AD clip</t>
  </si>
  <si>
    <t>10 rb and 2 suckers to SRP</t>
  </si>
  <si>
    <t>6 rb, 1 ct, 1 sucker, 1 sculpin mort</t>
  </si>
  <si>
    <t>9 rb, 1 ct, 1 co, 1 sucker to SRP</t>
  </si>
  <si>
    <t>6 rb, 1 co, 1 sucker to SRP</t>
  </si>
  <si>
    <t>1 coho, 1 sockeye, 1 whitefish, 1 rainbow</t>
  </si>
  <si>
    <t>8 rb, 1 rb AD, 1 ct, 1 co, 1 wf</t>
  </si>
  <si>
    <t>5 rb, 3 ck, 2 wf, 2 suckers to SRP</t>
  </si>
  <si>
    <t xml:space="preserve">5 rb </t>
  </si>
  <si>
    <t>9 rb</t>
  </si>
  <si>
    <t>3 rb, 1 ct, 1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</si>
</sst>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/>
    <xf numFmtId="0" fontId="2" fillId="3" borderId="7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4" fontId="7" fillId="5" borderId="0" xfId="0" applyNumberFormat="1" applyFont="1" applyFill="1"/>
    <xf numFmtId="0" fontId="7" fillId="5" borderId="0" xfId="0" applyFont="1" applyFill="1"/>
    <xf numFmtId="0" fontId="7" fillId="2" borderId="0" xfId="0" applyFont="1" applyFill="1"/>
    <xf numFmtId="0" fontId="2" fillId="5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Protection="1"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" fontId="11" fillId="0" borderId="5" xfId="0" applyNumberFormat="1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0" fillId="4" borderId="0" xfId="0" applyFill="1"/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1" fontId="7" fillId="5" borderId="0" xfId="0" applyNumberFormat="1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1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9" xfId="0" applyBorder="1"/>
    <xf numFmtId="0" fontId="2" fillId="0" borderId="15" xfId="0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5" xfId="0" applyBorder="1"/>
    <xf numFmtId="0" fontId="0" fillId="4" borderId="9" xfId="0" applyFill="1" applyBorder="1"/>
    <xf numFmtId="0" fontId="2" fillId="0" borderId="10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6" xfId="0" applyBorder="1"/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6" borderId="6" xfId="0" applyFont="1" applyFill="1" applyBorder="1" applyAlignment="1" applyProtection="1">
      <alignment horizontal="center" wrapText="1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>
      <alignment horizontal="center" wrapText="1"/>
    </xf>
    <xf numFmtId="0" fontId="0" fillId="0" borderId="6" xfId="0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0" fillId="0" borderId="10" xfId="0" applyBorder="1"/>
    <xf numFmtId="0" fontId="12" fillId="0" borderId="0" xfId="0" applyFont="1"/>
    <xf numFmtId="0" fontId="12" fillId="0" borderId="0" xfId="0" applyFont="1" applyFill="1"/>
    <xf numFmtId="0" fontId="5" fillId="0" borderId="16" xfId="0" applyFont="1" applyBorder="1" applyAlignment="1">
      <alignment horizontal="center"/>
    </xf>
    <xf numFmtId="0" fontId="0" fillId="0" borderId="14" xfId="0" applyBorder="1"/>
    <xf numFmtId="0" fontId="0" fillId="4" borderId="17" xfId="0" applyFill="1" applyBorder="1"/>
    <xf numFmtId="0" fontId="0" fillId="0" borderId="17" xfId="0" applyBorder="1"/>
    <xf numFmtId="0" fontId="0" fillId="4" borderId="7" xfId="0" applyFill="1" applyBorder="1"/>
    <xf numFmtId="0" fontId="0" fillId="5" borderId="8" xfId="0" applyFill="1" applyBorder="1"/>
    <xf numFmtId="0" fontId="7" fillId="5" borderId="16" xfId="0" applyFont="1" applyFill="1" applyBorder="1" applyAlignment="1">
      <alignment horizontal="center"/>
    </xf>
    <xf numFmtId="0" fontId="0" fillId="0" borderId="8" xfId="0" applyBorder="1"/>
    <xf numFmtId="0" fontId="7" fillId="5" borderId="14" xfId="0" applyFont="1" applyFill="1" applyBorder="1" applyAlignment="1">
      <alignment horizontal="center"/>
    </xf>
    <xf numFmtId="0" fontId="0" fillId="5" borderId="17" xfId="0" applyFill="1" applyBorder="1"/>
    <xf numFmtId="0" fontId="0" fillId="5" borderId="7" xfId="0" applyFill="1" applyBorder="1"/>
    <xf numFmtId="0" fontId="0" fillId="5" borderId="3" xfId="0" applyFill="1" applyBorder="1"/>
    <xf numFmtId="0" fontId="2" fillId="4" borderId="5" xfId="0" applyFont="1" applyFill="1" applyBorder="1" applyAlignment="1">
      <alignment horizontal="center" wrapText="1"/>
    </xf>
    <xf numFmtId="0" fontId="0" fillId="6" borderId="8" xfId="0" applyFill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0" fontId="11" fillId="0" borderId="7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65" name="Line 2">
          <a:extLst>
            <a:ext uri="{FF2B5EF4-FFF2-40B4-BE49-F238E27FC236}">
              <a16:creationId xmlns:a16="http://schemas.microsoft.com/office/drawing/2014/main" id="{64355BED-4F3C-4427-B90B-C31FB11BB7DC}"/>
            </a:ext>
          </a:extLst>
        </xdr:cNvPr>
        <xdr:cNvSpPr>
          <a:spLocks noChangeShapeType="1"/>
        </xdr:cNvSpPr>
      </xdr:nvSpPr>
      <xdr:spPr bwMode="auto">
        <a:xfrm>
          <a:off x="34575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66" name="Line 4">
          <a:extLst>
            <a:ext uri="{FF2B5EF4-FFF2-40B4-BE49-F238E27FC236}">
              <a16:creationId xmlns:a16="http://schemas.microsoft.com/office/drawing/2014/main" id="{169F6A60-35FC-4648-87FD-BAC04921AC1C}"/>
            </a:ext>
          </a:extLst>
        </xdr:cNvPr>
        <xdr:cNvSpPr>
          <a:spLocks noChangeShapeType="1"/>
        </xdr:cNvSpPr>
      </xdr:nvSpPr>
      <xdr:spPr bwMode="auto">
        <a:xfrm>
          <a:off x="33813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67" name="Line 2">
          <a:extLst>
            <a:ext uri="{FF2B5EF4-FFF2-40B4-BE49-F238E27FC236}">
              <a16:creationId xmlns:a16="http://schemas.microsoft.com/office/drawing/2014/main" id="{C7423BA3-7170-4D66-8500-D05DAA6E3CF2}"/>
            </a:ext>
          </a:extLst>
        </xdr:cNvPr>
        <xdr:cNvSpPr>
          <a:spLocks noChangeShapeType="1"/>
        </xdr:cNvSpPr>
      </xdr:nvSpPr>
      <xdr:spPr bwMode="auto">
        <a:xfrm>
          <a:off x="34575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68" name="Line 4">
          <a:extLst>
            <a:ext uri="{FF2B5EF4-FFF2-40B4-BE49-F238E27FC236}">
              <a16:creationId xmlns:a16="http://schemas.microsoft.com/office/drawing/2014/main" id="{261EEBA1-EE8A-4552-8012-9636128FDB08}"/>
            </a:ext>
          </a:extLst>
        </xdr:cNvPr>
        <xdr:cNvSpPr>
          <a:spLocks noChangeShapeType="1"/>
        </xdr:cNvSpPr>
      </xdr:nvSpPr>
      <xdr:spPr bwMode="auto">
        <a:xfrm>
          <a:off x="33813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365" name="Line 2">
          <a:extLst>
            <a:ext uri="{FF2B5EF4-FFF2-40B4-BE49-F238E27FC236}">
              <a16:creationId xmlns:a16="http://schemas.microsoft.com/office/drawing/2014/main" id="{3DFCABEC-8E33-4AF6-9011-F0D750A75572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366" name="Line 4">
          <a:extLst>
            <a:ext uri="{FF2B5EF4-FFF2-40B4-BE49-F238E27FC236}">
              <a16:creationId xmlns:a16="http://schemas.microsoft.com/office/drawing/2014/main" id="{8DF00D09-915C-4661-A6F6-2593817596E8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367" name="Line 2">
          <a:extLst>
            <a:ext uri="{FF2B5EF4-FFF2-40B4-BE49-F238E27FC236}">
              <a16:creationId xmlns:a16="http://schemas.microsoft.com/office/drawing/2014/main" id="{8E3A47D5-90F5-4BE0-9923-CF267AE45876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368" name="Line 4">
          <a:extLst>
            <a:ext uri="{FF2B5EF4-FFF2-40B4-BE49-F238E27FC236}">
              <a16:creationId xmlns:a16="http://schemas.microsoft.com/office/drawing/2014/main" id="{7486E4F4-F9F8-4CDE-9C12-611A9D046CBD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389" name="Line 2">
          <a:extLst>
            <a:ext uri="{FF2B5EF4-FFF2-40B4-BE49-F238E27FC236}">
              <a16:creationId xmlns:a16="http://schemas.microsoft.com/office/drawing/2014/main" id="{0A737EBF-C01A-4DA5-A26F-D03A74FEB4DC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390" name="Line 4">
          <a:extLst>
            <a:ext uri="{FF2B5EF4-FFF2-40B4-BE49-F238E27FC236}">
              <a16:creationId xmlns:a16="http://schemas.microsoft.com/office/drawing/2014/main" id="{57FCE3EF-AC04-49A9-8ED0-EB3B7ABB153E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391" name="Line 2">
          <a:extLst>
            <a:ext uri="{FF2B5EF4-FFF2-40B4-BE49-F238E27FC236}">
              <a16:creationId xmlns:a16="http://schemas.microsoft.com/office/drawing/2014/main" id="{0ECFB8EA-B9AF-41FC-A9B8-DBFE42BB1616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392" name="Line 4">
          <a:extLst>
            <a:ext uri="{FF2B5EF4-FFF2-40B4-BE49-F238E27FC236}">
              <a16:creationId xmlns:a16="http://schemas.microsoft.com/office/drawing/2014/main" id="{6593AD6E-7B4A-46D1-8717-1851BC050B98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13" name="Line 2">
          <a:extLst>
            <a:ext uri="{FF2B5EF4-FFF2-40B4-BE49-F238E27FC236}">
              <a16:creationId xmlns:a16="http://schemas.microsoft.com/office/drawing/2014/main" id="{886D2840-9A99-4455-8356-CBCE924E2694}"/>
            </a:ext>
          </a:extLst>
        </xdr:cNvPr>
        <xdr:cNvSpPr>
          <a:spLocks noChangeShapeType="1"/>
        </xdr:cNvSpPr>
      </xdr:nvSpPr>
      <xdr:spPr bwMode="auto">
        <a:xfrm>
          <a:off x="33909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2414" name="Line 4">
          <a:extLst>
            <a:ext uri="{FF2B5EF4-FFF2-40B4-BE49-F238E27FC236}">
              <a16:creationId xmlns:a16="http://schemas.microsoft.com/office/drawing/2014/main" id="{9CDF604E-986B-4ADC-9F21-79F7EC10827A}"/>
            </a:ext>
          </a:extLst>
        </xdr:cNvPr>
        <xdr:cNvSpPr>
          <a:spLocks noChangeShapeType="1"/>
        </xdr:cNvSpPr>
      </xdr:nvSpPr>
      <xdr:spPr bwMode="auto">
        <a:xfrm>
          <a:off x="33147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15" name="Line 2">
          <a:extLst>
            <a:ext uri="{FF2B5EF4-FFF2-40B4-BE49-F238E27FC236}">
              <a16:creationId xmlns:a16="http://schemas.microsoft.com/office/drawing/2014/main" id="{2300B149-692B-41A7-8821-48006270CA8F}"/>
            </a:ext>
          </a:extLst>
        </xdr:cNvPr>
        <xdr:cNvSpPr>
          <a:spLocks noChangeShapeType="1"/>
        </xdr:cNvSpPr>
      </xdr:nvSpPr>
      <xdr:spPr bwMode="auto">
        <a:xfrm>
          <a:off x="33909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2416" name="Line 4">
          <a:extLst>
            <a:ext uri="{FF2B5EF4-FFF2-40B4-BE49-F238E27FC236}">
              <a16:creationId xmlns:a16="http://schemas.microsoft.com/office/drawing/2014/main" id="{0D5E2944-F84C-4B4D-ABBE-B8AE5FA6BB69}"/>
            </a:ext>
          </a:extLst>
        </xdr:cNvPr>
        <xdr:cNvSpPr>
          <a:spLocks noChangeShapeType="1"/>
        </xdr:cNvSpPr>
      </xdr:nvSpPr>
      <xdr:spPr bwMode="auto">
        <a:xfrm>
          <a:off x="33147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195" name="Line 2">
          <a:extLst>
            <a:ext uri="{FF2B5EF4-FFF2-40B4-BE49-F238E27FC236}">
              <a16:creationId xmlns:a16="http://schemas.microsoft.com/office/drawing/2014/main" id="{48FA3BD0-C1F6-42B7-95FE-DAFF92491794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2196" name="Line 4">
          <a:extLst>
            <a:ext uri="{FF2B5EF4-FFF2-40B4-BE49-F238E27FC236}">
              <a16:creationId xmlns:a16="http://schemas.microsoft.com/office/drawing/2014/main" id="{59866665-D820-4EDE-B021-3205D0DAC58D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197" name="Line 2">
          <a:extLst>
            <a:ext uri="{FF2B5EF4-FFF2-40B4-BE49-F238E27FC236}">
              <a16:creationId xmlns:a16="http://schemas.microsoft.com/office/drawing/2014/main" id="{3998D242-796B-47DD-8175-589D50030D5A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2198" name="Line 4">
          <a:extLst>
            <a:ext uri="{FF2B5EF4-FFF2-40B4-BE49-F238E27FC236}">
              <a16:creationId xmlns:a16="http://schemas.microsoft.com/office/drawing/2014/main" id="{B303F190-20A9-46B7-BD84-B77BF3849CC7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3736" name="Line 2">
          <a:extLst>
            <a:ext uri="{FF2B5EF4-FFF2-40B4-BE49-F238E27FC236}">
              <a16:creationId xmlns:a16="http://schemas.microsoft.com/office/drawing/2014/main" id="{29D9FDB8-A8E0-4D56-A9B5-3FF792C5C8F1}"/>
            </a:ext>
          </a:extLst>
        </xdr:cNvPr>
        <xdr:cNvSpPr>
          <a:spLocks noChangeShapeType="1"/>
        </xdr:cNvSpPr>
      </xdr:nvSpPr>
      <xdr:spPr bwMode="auto">
        <a:xfrm>
          <a:off x="34766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3737" name="Line 4">
          <a:extLst>
            <a:ext uri="{FF2B5EF4-FFF2-40B4-BE49-F238E27FC236}">
              <a16:creationId xmlns:a16="http://schemas.microsoft.com/office/drawing/2014/main" id="{19F6A504-C551-4AA9-B535-9506D53900E6}"/>
            </a:ext>
          </a:extLst>
        </xdr:cNvPr>
        <xdr:cNvSpPr>
          <a:spLocks noChangeShapeType="1"/>
        </xdr:cNvSpPr>
      </xdr:nvSpPr>
      <xdr:spPr bwMode="auto">
        <a:xfrm>
          <a:off x="34004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228" name="Line 2">
          <a:extLst>
            <a:ext uri="{FF2B5EF4-FFF2-40B4-BE49-F238E27FC236}">
              <a16:creationId xmlns:a16="http://schemas.microsoft.com/office/drawing/2014/main" id="{40BF4697-7EE7-43F5-855F-B42F7502EAA0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4229" name="Line 4">
          <a:extLst>
            <a:ext uri="{FF2B5EF4-FFF2-40B4-BE49-F238E27FC236}">
              <a16:creationId xmlns:a16="http://schemas.microsoft.com/office/drawing/2014/main" id="{0E9BA924-37BB-4F6B-B778-E149087B31E5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230" name="Line 2">
          <a:extLst>
            <a:ext uri="{FF2B5EF4-FFF2-40B4-BE49-F238E27FC236}">
              <a16:creationId xmlns:a16="http://schemas.microsoft.com/office/drawing/2014/main" id="{E8B11695-7AAB-43E2-9CBE-463E9E976BAE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4231" name="Line 4">
          <a:extLst>
            <a:ext uri="{FF2B5EF4-FFF2-40B4-BE49-F238E27FC236}">
              <a16:creationId xmlns:a16="http://schemas.microsoft.com/office/drawing/2014/main" id="{42FC8D4E-B22D-436E-BA2B-736115F1C15B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252" name="Line 2">
          <a:extLst>
            <a:ext uri="{FF2B5EF4-FFF2-40B4-BE49-F238E27FC236}">
              <a16:creationId xmlns:a16="http://schemas.microsoft.com/office/drawing/2014/main" id="{CF8FD54E-5E62-4868-AE4F-9A82A24FC0E3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5253" name="Line 4">
          <a:extLst>
            <a:ext uri="{FF2B5EF4-FFF2-40B4-BE49-F238E27FC236}">
              <a16:creationId xmlns:a16="http://schemas.microsoft.com/office/drawing/2014/main" id="{025E056A-A8E6-45F7-96BC-8F5468709A0C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254" name="Line 2">
          <a:extLst>
            <a:ext uri="{FF2B5EF4-FFF2-40B4-BE49-F238E27FC236}">
              <a16:creationId xmlns:a16="http://schemas.microsoft.com/office/drawing/2014/main" id="{22DE4C94-92F3-4505-B200-85E5F09CCCB9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5255" name="Line 4">
          <a:extLst>
            <a:ext uri="{FF2B5EF4-FFF2-40B4-BE49-F238E27FC236}">
              <a16:creationId xmlns:a16="http://schemas.microsoft.com/office/drawing/2014/main" id="{A0BEF4DE-C424-4353-9CA9-26A1CB4B958E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11" name="Line 2">
          <a:extLst>
            <a:ext uri="{FF2B5EF4-FFF2-40B4-BE49-F238E27FC236}">
              <a16:creationId xmlns:a16="http://schemas.microsoft.com/office/drawing/2014/main" id="{EFE44710-DDD5-4599-9FC5-ED78071B956C}"/>
            </a:ext>
          </a:extLst>
        </xdr:cNvPr>
        <xdr:cNvSpPr>
          <a:spLocks noChangeShapeType="1"/>
        </xdr:cNvSpPr>
      </xdr:nvSpPr>
      <xdr:spPr bwMode="auto">
        <a:xfrm>
          <a:off x="35433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6312" name="Line 4">
          <a:extLst>
            <a:ext uri="{FF2B5EF4-FFF2-40B4-BE49-F238E27FC236}">
              <a16:creationId xmlns:a16="http://schemas.microsoft.com/office/drawing/2014/main" id="{1CFCB041-D2F2-41A8-8040-27A793ED64C8}"/>
            </a:ext>
          </a:extLst>
        </xdr:cNvPr>
        <xdr:cNvSpPr>
          <a:spLocks noChangeShapeType="1"/>
        </xdr:cNvSpPr>
      </xdr:nvSpPr>
      <xdr:spPr bwMode="auto">
        <a:xfrm>
          <a:off x="34671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13" name="Line 2">
          <a:extLst>
            <a:ext uri="{FF2B5EF4-FFF2-40B4-BE49-F238E27FC236}">
              <a16:creationId xmlns:a16="http://schemas.microsoft.com/office/drawing/2014/main" id="{D0111FD0-1C08-45E4-862E-AFF92B277D8B}"/>
            </a:ext>
          </a:extLst>
        </xdr:cNvPr>
        <xdr:cNvSpPr>
          <a:spLocks noChangeShapeType="1"/>
        </xdr:cNvSpPr>
      </xdr:nvSpPr>
      <xdr:spPr bwMode="auto">
        <a:xfrm>
          <a:off x="35433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6314" name="Line 4">
          <a:extLst>
            <a:ext uri="{FF2B5EF4-FFF2-40B4-BE49-F238E27FC236}">
              <a16:creationId xmlns:a16="http://schemas.microsoft.com/office/drawing/2014/main" id="{6135AFDB-ACF7-4AF9-B4BB-B9AE6DE04780}"/>
            </a:ext>
          </a:extLst>
        </xdr:cNvPr>
        <xdr:cNvSpPr>
          <a:spLocks noChangeShapeType="1"/>
        </xdr:cNvSpPr>
      </xdr:nvSpPr>
      <xdr:spPr bwMode="auto">
        <a:xfrm>
          <a:off x="34671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294" name="Line 2">
          <a:extLst>
            <a:ext uri="{FF2B5EF4-FFF2-40B4-BE49-F238E27FC236}">
              <a16:creationId xmlns:a16="http://schemas.microsoft.com/office/drawing/2014/main" id="{CB1CC454-F63B-43F4-943C-28A1097C9B68}"/>
            </a:ext>
          </a:extLst>
        </xdr:cNvPr>
        <xdr:cNvSpPr>
          <a:spLocks noChangeShapeType="1"/>
        </xdr:cNvSpPr>
      </xdr:nvSpPr>
      <xdr:spPr bwMode="auto">
        <a:xfrm>
          <a:off x="35623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7295" name="Line 4">
          <a:extLst>
            <a:ext uri="{FF2B5EF4-FFF2-40B4-BE49-F238E27FC236}">
              <a16:creationId xmlns:a16="http://schemas.microsoft.com/office/drawing/2014/main" id="{C08CDE99-21E5-4C3A-98B8-A29E7600EA57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296" name="Line 2">
          <a:extLst>
            <a:ext uri="{FF2B5EF4-FFF2-40B4-BE49-F238E27FC236}">
              <a16:creationId xmlns:a16="http://schemas.microsoft.com/office/drawing/2014/main" id="{2EC401DB-05AF-4702-8BBB-E75E24E9E5AB}"/>
            </a:ext>
          </a:extLst>
        </xdr:cNvPr>
        <xdr:cNvSpPr>
          <a:spLocks noChangeShapeType="1"/>
        </xdr:cNvSpPr>
      </xdr:nvSpPr>
      <xdr:spPr bwMode="auto">
        <a:xfrm>
          <a:off x="35623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1D80E825-BA65-4E9D-890B-565E4A1534D9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329" name="Line 2">
          <a:extLst>
            <a:ext uri="{FF2B5EF4-FFF2-40B4-BE49-F238E27FC236}">
              <a16:creationId xmlns:a16="http://schemas.microsoft.com/office/drawing/2014/main" id="{4FB09C6A-3B0F-4024-95F8-ABBE68ACC57C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8330" name="Line 4">
          <a:extLst>
            <a:ext uri="{FF2B5EF4-FFF2-40B4-BE49-F238E27FC236}">
              <a16:creationId xmlns:a16="http://schemas.microsoft.com/office/drawing/2014/main" id="{877EA40F-7793-4590-AA8E-7E12605B6791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331" name="Line 2">
          <a:extLst>
            <a:ext uri="{FF2B5EF4-FFF2-40B4-BE49-F238E27FC236}">
              <a16:creationId xmlns:a16="http://schemas.microsoft.com/office/drawing/2014/main" id="{EA9F8EB1-18E0-4FDE-AF7E-EAF75957096F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8332" name="Line 4">
          <a:extLst>
            <a:ext uri="{FF2B5EF4-FFF2-40B4-BE49-F238E27FC236}">
              <a16:creationId xmlns:a16="http://schemas.microsoft.com/office/drawing/2014/main" id="{7F6E7684-D588-46FB-8F1D-0E6E7CB8E191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354" name="Line 2">
          <a:extLst>
            <a:ext uri="{FF2B5EF4-FFF2-40B4-BE49-F238E27FC236}">
              <a16:creationId xmlns:a16="http://schemas.microsoft.com/office/drawing/2014/main" id="{A7DEAC80-D126-464E-A4E9-FD22651358DC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9355" name="Line 4">
          <a:extLst>
            <a:ext uri="{FF2B5EF4-FFF2-40B4-BE49-F238E27FC236}">
              <a16:creationId xmlns:a16="http://schemas.microsoft.com/office/drawing/2014/main" id="{4F33ADF3-FB1C-42A8-B3E7-F5D5F061D4CE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356" name="Line 2">
          <a:extLst>
            <a:ext uri="{FF2B5EF4-FFF2-40B4-BE49-F238E27FC236}">
              <a16:creationId xmlns:a16="http://schemas.microsoft.com/office/drawing/2014/main" id="{039E7551-5B65-4AB7-8568-4CE7BE9BC02A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9357" name="Line 4">
          <a:extLst>
            <a:ext uri="{FF2B5EF4-FFF2-40B4-BE49-F238E27FC236}">
              <a16:creationId xmlns:a16="http://schemas.microsoft.com/office/drawing/2014/main" id="{7E4A6BC5-7AE9-4628-B19A-5E7906EE754C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tabSelected="1" workbookViewId="0">
      <pane ySplit="3" topLeftCell="A4" activePane="bottomLeft" state="frozen"/>
      <selection pane="bottomLeft" activeCell="D13" sqref="D13"/>
    </sheetView>
  </sheetViews>
  <sheetFormatPr defaultRowHeight="12.75" x14ac:dyDescent="0.2"/>
  <cols>
    <col min="1" max="1" width="10.140625" customWidth="1"/>
    <col min="14" max="14" width="9.42578125" customWidth="1"/>
    <col min="18" max="18" width="10.140625" customWidth="1"/>
    <col min="19" max="19" width="7.5703125" customWidth="1"/>
    <col min="20" max="20" width="5.28515625" customWidth="1"/>
    <col min="21" max="21" width="5.7109375" customWidth="1"/>
    <col min="29" max="29" width="14.85546875" customWidth="1"/>
    <col min="30" max="30" width="10.7109375" customWidth="1"/>
    <col min="36" max="36" width="8.140625" customWidth="1"/>
    <col min="37" max="37" width="8" customWidth="1"/>
    <col min="38" max="38" width="8.28515625" customWidth="1"/>
    <col min="39" max="39" width="7" customWidth="1"/>
    <col min="40" max="40" width="7.140625" customWidth="1"/>
    <col min="41" max="41" width="7.28515625" customWidth="1"/>
    <col min="42" max="42" width="7.5703125" customWidth="1"/>
    <col min="43" max="43" width="8.5703125" customWidth="1"/>
    <col min="44" max="45" width="6.85546875" customWidth="1"/>
    <col min="46" max="46" width="6.140625" customWidth="1"/>
    <col min="47" max="47" width="6.28515625" customWidth="1"/>
    <col min="48" max="48" width="5.85546875" customWidth="1"/>
    <col min="49" max="49" width="5.5703125" customWidth="1"/>
    <col min="50" max="50" width="5.7109375" customWidth="1"/>
    <col min="51" max="52" width="5.42578125" customWidth="1"/>
    <col min="53" max="53" width="5.85546875" customWidth="1"/>
    <col min="54" max="54" width="5.5703125" customWidth="1"/>
    <col min="55" max="55" width="6.7109375" customWidth="1"/>
    <col min="56" max="56" width="6.28515625" customWidth="1"/>
    <col min="57" max="57" width="7.140625" customWidth="1"/>
    <col min="58" max="58" width="5.42578125" customWidth="1"/>
    <col min="59" max="59" width="6" customWidth="1"/>
    <col min="60" max="60" width="6.5703125" customWidth="1"/>
    <col min="61" max="61" width="6" customWidth="1"/>
    <col min="62" max="62" width="5.7109375" customWidth="1"/>
    <col min="63" max="65" width="7" customWidth="1"/>
    <col min="66" max="66" width="6.7109375" customWidth="1"/>
    <col min="67" max="67" width="7" customWidth="1"/>
  </cols>
  <sheetData>
    <row r="1" spans="1:67" x14ac:dyDescent="0.2">
      <c r="B1" s="146" t="s">
        <v>0</v>
      </c>
      <c r="C1" s="147"/>
      <c r="D1" s="148" t="s">
        <v>1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54"/>
      <c r="R1" s="54"/>
      <c r="S1" s="148" t="s">
        <v>2</v>
      </c>
      <c r="T1" s="148"/>
      <c r="U1" s="148"/>
      <c r="V1" s="148"/>
      <c r="W1" s="148"/>
      <c r="X1" s="148"/>
      <c r="Y1" s="148"/>
      <c r="Z1" s="148"/>
      <c r="AA1" s="148"/>
      <c r="AB1" s="148"/>
      <c r="AC1" s="125"/>
      <c r="AD1" s="3"/>
      <c r="AE1" s="149" t="s">
        <v>3</v>
      </c>
      <c r="AF1" s="150"/>
      <c r="AG1" s="150"/>
      <c r="AH1" s="150"/>
      <c r="AI1" s="150"/>
      <c r="AJ1" s="150"/>
      <c r="AK1" s="150"/>
      <c r="AL1" s="150"/>
      <c r="AM1" s="151"/>
      <c r="AN1" s="148" t="s">
        <v>4</v>
      </c>
      <c r="AO1" s="148"/>
      <c r="AP1" s="148"/>
      <c r="AQ1" s="148"/>
      <c r="AR1" s="148"/>
      <c r="AS1" s="148"/>
      <c r="AT1" s="148" t="s">
        <v>5</v>
      </c>
      <c r="AU1" s="148"/>
      <c r="AV1" s="148"/>
      <c r="AW1" s="148"/>
      <c r="AX1" s="163" t="s">
        <v>6</v>
      </c>
      <c r="AY1" s="163"/>
      <c r="AZ1" s="163"/>
      <c r="BA1" s="163"/>
      <c r="BB1" s="149" t="s">
        <v>7</v>
      </c>
      <c r="BC1" s="150"/>
      <c r="BD1" s="164"/>
      <c r="BE1" s="150"/>
      <c r="BF1" s="150"/>
      <c r="BG1" s="151"/>
      <c r="BH1" s="148" t="s">
        <v>8</v>
      </c>
      <c r="BI1" s="148"/>
      <c r="BJ1" s="148"/>
      <c r="BK1" s="148"/>
      <c r="BL1" s="148" t="s">
        <v>35</v>
      </c>
      <c r="BM1" s="148"/>
      <c r="BN1" s="148"/>
      <c r="BO1" s="148"/>
    </row>
    <row r="2" spans="1:67" ht="33.75" x14ac:dyDescent="0.2">
      <c r="B2" s="57" t="s">
        <v>10</v>
      </c>
      <c r="C2" s="58" t="s">
        <v>11</v>
      </c>
      <c r="D2" s="1" t="s">
        <v>12</v>
      </c>
      <c r="E2" s="1" t="s">
        <v>13</v>
      </c>
      <c r="F2" s="1" t="s">
        <v>14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38</v>
      </c>
      <c r="L2" s="1" t="s">
        <v>39</v>
      </c>
      <c r="M2" s="1" t="s">
        <v>40</v>
      </c>
      <c r="N2" s="1" t="s">
        <v>41</v>
      </c>
      <c r="O2" s="1" t="s">
        <v>15</v>
      </c>
      <c r="P2" s="50" t="s">
        <v>11</v>
      </c>
      <c r="Q2" s="1"/>
      <c r="R2" s="1"/>
      <c r="S2" s="8" t="s">
        <v>10</v>
      </c>
      <c r="T2" s="8" t="s">
        <v>16</v>
      </c>
      <c r="U2" s="8" t="s">
        <v>27</v>
      </c>
      <c r="V2" s="76" t="s">
        <v>16</v>
      </c>
      <c r="W2" s="76" t="s">
        <v>27</v>
      </c>
      <c r="X2" s="76" t="s">
        <v>69</v>
      </c>
      <c r="Y2" s="77" t="s">
        <v>16</v>
      </c>
      <c r="Z2" s="8" t="s">
        <v>25</v>
      </c>
      <c r="AA2" s="8" t="s">
        <v>15</v>
      </c>
      <c r="AB2" s="8" t="s">
        <v>11</v>
      </c>
      <c r="AC2" s="41"/>
      <c r="AD2" s="8" t="s">
        <v>9</v>
      </c>
      <c r="AE2" s="5" t="s">
        <v>10</v>
      </c>
      <c r="AF2" s="24" t="s">
        <v>16</v>
      </c>
      <c r="AG2" s="24" t="s">
        <v>22</v>
      </c>
      <c r="AH2" s="25" t="s">
        <v>17</v>
      </c>
      <c r="AI2" s="26" t="s">
        <v>22</v>
      </c>
      <c r="AJ2" s="27" t="s">
        <v>17</v>
      </c>
      <c r="AK2" s="27" t="s">
        <v>22</v>
      </c>
      <c r="AL2" s="1" t="s">
        <v>15</v>
      </c>
      <c r="AM2" s="6" t="s">
        <v>11</v>
      </c>
      <c r="AN2" s="5" t="s">
        <v>10</v>
      </c>
      <c r="AO2" s="9" t="s">
        <v>22</v>
      </c>
      <c r="AP2" s="19" t="s">
        <v>19</v>
      </c>
      <c r="AQ2" s="20" t="s">
        <v>26</v>
      </c>
      <c r="AR2" s="1" t="s">
        <v>15</v>
      </c>
      <c r="AS2" s="6" t="s">
        <v>11</v>
      </c>
      <c r="AT2" s="5" t="s">
        <v>10</v>
      </c>
      <c r="AU2" s="1" t="s">
        <v>22</v>
      </c>
      <c r="AV2" s="1" t="s">
        <v>15</v>
      </c>
      <c r="AW2" s="1" t="s">
        <v>11</v>
      </c>
      <c r="AX2" s="21" t="s">
        <v>10</v>
      </c>
      <c r="AY2" s="22" t="s">
        <v>71</v>
      </c>
      <c r="AZ2" s="23" t="s">
        <v>15</v>
      </c>
      <c r="BA2" s="23" t="s">
        <v>11</v>
      </c>
      <c r="BB2" s="2" t="s">
        <v>10</v>
      </c>
      <c r="BC2" s="31" t="s">
        <v>16</v>
      </c>
      <c r="BD2" s="38" t="s">
        <v>22</v>
      </c>
      <c r="BE2" s="39" t="s">
        <v>37</v>
      </c>
      <c r="BF2" s="1" t="s">
        <v>28</v>
      </c>
      <c r="BG2" s="1" t="s">
        <v>11</v>
      </c>
      <c r="BH2" s="2" t="s">
        <v>10</v>
      </c>
      <c r="BI2" s="1" t="s">
        <v>61</v>
      </c>
      <c r="BJ2" s="1" t="s">
        <v>28</v>
      </c>
      <c r="BK2" s="10" t="s">
        <v>11</v>
      </c>
      <c r="BL2" s="69" t="s">
        <v>10</v>
      </c>
      <c r="BM2" s="1" t="s">
        <v>62</v>
      </c>
      <c r="BN2" s="1" t="s">
        <v>28</v>
      </c>
      <c r="BO2" s="6" t="s">
        <v>11</v>
      </c>
    </row>
    <row r="3" spans="1:67" ht="33.75" x14ac:dyDescent="0.2">
      <c r="A3" s="126" t="s">
        <v>57</v>
      </c>
      <c r="B3" s="1"/>
      <c r="C3" s="6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"/>
      <c r="R3" s="122" t="s">
        <v>57</v>
      </c>
      <c r="S3" s="10"/>
      <c r="T3" s="155" t="s">
        <v>29</v>
      </c>
      <c r="U3" s="156"/>
      <c r="V3" s="152" t="s">
        <v>30</v>
      </c>
      <c r="W3" s="153"/>
      <c r="X3" s="154"/>
      <c r="Y3" s="32" t="s">
        <v>21</v>
      </c>
      <c r="Z3" s="32" t="s">
        <v>20</v>
      </c>
      <c r="AA3" s="8"/>
      <c r="AB3" s="8"/>
      <c r="AC3" s="41"/>
      <c r="AD3" s="8"/>
      <c r="AE3" s="2"/>
      <c r="AF3" s="157" t="s">
        <v>32</v>
      </c>
      <c r="AG3" s="158"/>
      <c r="AH3" s="11" t="s">
        <v>31</v>
      </c>
      <c r="AI3" s="12" t="s">
        <v>33</v>
      </c>
      <c r="AJ3" s="159" t="s">
        <v>23</v>
      </c>
      <c r="AK3" s="160"/>
      <c r="AL3" s="1"/>
      <c r="AM3" s="1"/>
      <c r="AN3" s="2"/>
      <c r="AO3" s="13" t="s">
        <v>34</v>
      </c>
      <c r="AP3" s="161" t="s">
        <v>24</v>
      </c>
      <c r="AQ3" s="162"/>
      <c r="AR3" s="1"/>
      <c r="AS3" s="1"/>
      <c r="AT3" s="2"/>
      <c r="AU3" s="8"/>
      <c r="AV3" s="8"/>
      <c r="AW3" s="1"/>
      <c r="AX3" s="2"/>
      <c r="AY3" s="8"/>
      <c r="AZ3" s="8"/>
      <c r="BA3" s="1"/>
      <c r="BB3" s="8"/>
      <c r="BC3" s="8"/>
      <c r="BD3" s="8"/>
      <c r="BE3" s="8"/>
      <c r="BF3" s="8"/>
      <c r="BG3" s="10"/>
      <c r="BH3" s="5"/>
      <c r="BI3" s="5"/>
      <c r="BJ3" s="8"/>
      <c r="BK3" s="6"/>
      <c r="BL3" s="1"/>
      <c r="BM3" s="1"/>
      <c r="BN3" s="1"/>
      <c r="BO3" s="10"/>
    </row>
    <row r="4" spans="1:67" x14ac:dyDescent="0.2">
      <c r="A4" s="128"/>
      <c r="P4" s="51"/>
      <c r="Q4" s="56"/>
      <c r="AB4" s="52"/>
      <c r="AC4" s="56"/>
      <c r="AD4" s="126"/>
      <c r="AN4" s="75"/>
      <c r="AS4" s="67"/>
      <c r="AW4" s="67"/>
      <c r="BA4" s="67"/>
      <c r="BG4" s="67"/>
      <c r="BK4" s="61"/>
    </row>
    <row r="5" spans="1:67" x14ac:dyDescent="0.2">
      <c r="A5" s="127" t="s">
        <v>58</v>
      </c>
      <c r="B5" s="49"/>
      <c r="C5" s="49">
        <f>SUM(P5+AB5+AM5+AS5+AW5+BA5+BG5+BK5+BO5)</f>
        <v>696</v>
      </c>
      <c r="D5" s="70">
        <f>SUM(E5:O5)</f>
        <v>688</v>
      </c>
      <c r="E5" s="70">
        <f>June!E35</f>
        <v>330</v>
      </c>
      <c r="F5" s="70">
        <f>June!F35</f>
        <v>0</v>
      </c>
      <c r="G5" s="70">
        <f>June!G35</f>
        <v>49</v>
      </c>
      <c r="H5" s="70">
        <f>June!H35</f>
        <v>49</v>
      </c>
      <c r="I5" s="70">
        <f>June!I35</f>
        <v>49</v>
      </c>
      <c r="J5" s="70">
        <f>June!J35</f>
        <v>50</v>
      </c>
      <c r="K5" s="70">
        <f>June!K35</f>
        <v>161</v>
      </c>
      <c r="L5" s="70">
        <f>June!L35</f>
        <v>0</v>
      </c>
      <c r="M5" s="70">
        <f>June!M35</f>
        <v>0</v>
      </c>
      <c r="N5" s="70">
        <f>June!N35</f>
        <v>0</v>
      </c>
      <c r="O5" s="70">
        <f>June!O35</f>
        <v>0</v>
      </c>
      <c r="P5" s="71">
        <f>June!P35</f>
        <v>688</v>
      </c>
      <c r="Q5" s="66"/>
      <c r="R5" s="49" t="s">
        <v>58</v>
      </c>
      <c r="S5" s="63">
        <f>SUM(T5:AA5)</f>
        <v>0</v>
      </c>
      <c r="T5" s="63">
        <f>June!R35</f>
        <v>0</v>
      </c>
      <c r="U5" s="63">
        <f>June!S35</f>
        <v>0</v>
      </c>
      <c r="V5" s="63">
        <f>June!T35</f>
        <v>0</v>
      </c>
      <c r="W5" s="63">
        <f>June!U35</f>
        <v>0</v>
      </c>
      <c r="X5" s="63">
        <f>June!V35</f>
        <v>0</v>
      </c>
      <c r="Y5" s="63">
        <f>June!W35</f>
        <v>0</v>
      </c>
      <c r="Z5" s="63">
        <f>June!X35</f>
        <v>0</v>
      </c>
      <c r="AA5" s="63">
        <f>June!Y35</f>
        <v>0</v>
      </c>
      <c r="AB5" s="64">
        <f>June!Z35</f>
        <v>0</v>
      </c>
      <c r="AC5" s="66"/>
      <c r="AD5" s="127" t="s">
        <v>58</v>
      </c>
      <c r="AE5" s="63">
        <f>June!AA35</f>
        <v>0</v>
      </c>
      <c r="AF5" s="63">
        <f>June!AB35</f>
        <v>0</v>
      </c>
      <c r="AG5" s="63">
        <f>June!AC35</f>
        <v>0</v>
      </c>
      <c r="AH5" s="63">
        <f>June!AD35</f>
        <v>0</v>
      </c>
      <c r="AI5" s="63">
        <f>June!AE35</f>
        <v>0</v>
      </c>
      <c r="AJ5" s="63">
        <f>June!AF35</f>
        <v>0</v>
      </c>
      <c r="AK5" s="63">
        <f>June!AG35</f>
        <v>0</v>
      </c>
      <c r="AL5" s="63">
        <f>June!AH35</f>
        <v>0</v>
      </c>
      <c r="AM5" s="63">
        <f>June!AI35</f>
        <v>0</v>
      </c>
      <c r="AN5" s="80">
        <f>June!AL35</f>
        <v>0</v>
      </c>
      <c r="AO5" s="63">
        <f>June!AM35</f>
        <v>0</v>
      </c>
      <c r="AP5" s="63">
        <f>June!AN35</f>
        <v>0</v>
      </c>
      <c r="AQ5" s="63">
        <f>June!AO35</f>
        <v>0</v>
      </c>
      <c r="AR5" s="63">
        <f>June!AP35</f>
        <v>0</v>
      </c>
      <c r="AS5" s="78">
        <f>June!AQ35</f>
        <v>0</v>
      </c>
      <c r="AT5" s="49">
        <f>June!AS35</f>
        <v>0</v>
      </c>
      <c r="AU5" s="63">
        <f>June!AT5</f>
        <v>0</v>
      </c>
      <c r="AV5" s="63">
        <f>June!AU35</f>
        <v>0</v>
      </c>
      <c r="AW5" s="78">
        <f>June!AV35</f>
        <v>0</v>
      </c>
      <c r="AX5" s="49">
        <f>June!AW5</f>
        <v>0</v>
      </c>
      <c r="AY5" s="49">
        <f>June!AX35</f>
        <v>0</v>
      </c>
      <c r="AZ5" s="49">
        <f>June!AY35</f>
        <v>0</v>
      </c>
      <c r="BA5" s="68">
        <f>June!AZ35</f>
        <v>0</v>
      </c>
      <c r="BB5" s="49">
        <f>June!BA35</f>
        <v>0</v>
      </c>
      <c r="BC5" s="49">
        <f>June!BB35</f>
        <v>0</v>
      </c>
      <c r="BD5" s="49">
        <f>June!BC35</f>
        <v>0</v>
      </c>
      <c r="BE5" s="49">
        <f>June!BD35</f>
        <v>0</v>
      </c>
      <c r="BF5" s="49">
        <f>June!BE35</f>
        <v>0</v>
      </c>
      <c r="BG5" s="68">
        <f>June!BF35</f>
        <v>0</v>
      </c>
      <c r="BH5" s="49">
        <f>June!BG35</f>
        <v>8</v>
      </c>
      <c r="BI5" s="49">
        <f>June!BH35</f>
        <v>8</v>
      </c>
      <c r="BJ5" s="49">
        <f>June!BI35</f>
        <v>0</v>
      </c>
      <c r="BK5" s="68">
        <f>June!BJ35</f>
        <v>8</v>
      </c>
      <c r="BL5" s="49">
        <f>June!BK35</f>
        <v>0</v>
      </c>
      <c r="BM5" s="49">
        <f>June!BL35</f>
        <v>0</v>
      </c>
      <c r="BN5" s="49">
        <f>June!BM35</f>
        <v>0</v>
      </c>
      <c r="BO5" s="49">
        <f>June!BN35</f>
        <v>0</v>
      </c>
    </row>
    <row r="6" spans="1:67" x14ac:dyDescent="0.2">
      <c r="A6" s="128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33"/>
      <c r="S6" s="35"/>
      <c r="T6" s="35"/>
      <c r="U6" s="35"/>
      <c r="V6" s="35"/>
      <c r="W6" s="35"/>
      <c r="X6" s="35"/>
      <c r="Y6" s="35"/>
      <c r="Z6" s="35"/>
      <c r="AA6" s="35"/>
      <c r="AB6" s="65"/>
      <c r="AC6" s="33"/>
      <c r="AD6" s="128"/>
      <c r="AE6" s="35"/>
      <c r="AF6" s="35"/>
      <c r="AG6" s="35"/>
      <c r="AH6" s="35"/>
      <c r="AI6" s="35"/>
      <c r="AJ6" s="35"/>
      <c r="AK6" s="35"/>
      <c r="AL6" s="35"/>
      <c r="AM6" s="35"/>
      <c r="AN6" s="34"/>
      <c r="AO6" s="35"/>
      <c r="AP6" s="35"/>
      <c r="AQ6" s="35"/>
      <c r="AR6" s="35"/>
      <c r="AS6" s="79"/>
      <c r="AU6" s="35"/>
      <c r="AV6" s="35"/>
      <c r="AW6" s="79"/>
      <c r="BA6" s="61"/>
      <c r="BG6" s="61"/>
      <c r="BK6" s="61"/>
    </row>
    <row r="7" spans="1:67" x14ac:dyDescent="0.2">
      <c r="A7" s="127" t="s">
        <v>46</v>
      </c>
      <c r="B7" s="49"/>
      <c r="C7" s="49">
        <f>SUM(P7+AB7+AM7+AS7+AW7+BA7+BG7+BK7+BO7)</f>
        <v>21057</v>
      </c>
      <c r="D7" s="70">
        <f>SUM(E7:O7)</f>
        <v>21042</v>
      </c>
      <c r="E7" s="70">
        <f>July!E36</f>
        <v>14227</v>
      </c>
      <c r="F7" s="70">
        <f>July!F36</f>
        <v>1283</v>
      </c>
      <c r="G7" s="70">
        <f>July!G36</f>
        <v>756</v>
      </c>
      <c r="H7" s="70">
        <f>July!H36</f>
        <v>761</v>
      </c>
      <c r="I7" s="70">
        <f>July!I36</f>
        <v>757</v>
      </c>
      <c r="J7" s="70">
        <f>July!J36</f>
        <v>761</v>
      </c>
      <c r="K7" s="70">
        <f>July!K36</f>
        <v>527</v>
      </c>
      <c r="L7" s="70">
        <f>July!L36</f>
        <v>687</v>
      </c>
      <c r="M7" s="70">
        <f>July!M36</f>
        <v>687</v>
      </c>
      <c r="N7" s="70">
        <f>July!N36</f>
        <v>565</v>
      </c>
      <c r="O7" s="70">
        <f>July!O36</f>
        <v>31</v>
      </c>
      <c r="P7" s="71">
        <f>July!P36</f>
        <v>21042</v>
      </c>
      <c r="Q7" s="66"/>
      <c r="R7" s="49" t="s">
        <v>46</v>
      </c>
      <c r="S7" s="63">
        <f>SUM(T7:AA7)</f>
        <v>0</v>
      </c>
      <c r="T7" s="63">
        <f>July!R36</f>
        <v>0</v>
      </c>
      <c r="U7" s="63">
        <f>July!S36</f>
        <v>0</v>
      </c>
      <c r="V7" s="63">
        <f>July!T36</f>
        <v>0</v>
      </c>
      <c r="W7" s="63">
        <f>July!U36</f>
        <v>0</v>
      </c>
      <c r="X7" s="63">
        <f>July!V36</f>
        <v>0</v>
      </c>
      <c r="Y7" s="63">
        <f>July!W36</f>
        <v>0</v>
      </c>
      <c r="Z7" s="63">
        <f>July!X36</f>
        <v>0</v>
      </c>
      <c r="AA7" s="63">
        <f>July!Y36</f>
        <v>0</v>
      </c>
      <c r="AB7" s="64">
        <f>July!Z36</f>
        <v>0</v>
      </c>
      <c r="AC7" s="66"/>
      <c r="AD7" s="127" t="s">
        <v>46</v>
      </c>
      <c r="AE7" s="63">
        <f>July!AB36</f>
        <v>0</v>
      </c>
      <c r="AF7" s="63">
        <f>July!AC36</f>
        <v>0</v>
      </c>
      <c r="AG7" s="63">
        <f>July!AD36</f>
        <v>0</v>
      </c>
      <c r="AH7" s="63">
        <f>July!AE36</f>
        <v>0</v>
      </c>
      <c r="AI7" s="63">
        <f>July!AF36</f>
        <v>0</v>
      </c>
      <c r="AJ7" s="63">
        <f>July!AG36</f>
        <v>0</v>
      </c>
      <c r="AK7" s="63">
        <f>July!AH36</f>
        <v>0</v>
      </c>
      <c r="AL7" s="63">
        <f>July!AI36</f>
        <v>0</v>
      </c>
      <c r="AM7" s="63">
        <f>July!AJ36</f>
        <v>0</v>
      </c>
      <c r="AN7" s="80">
        <f>July!AM36</f>
        <v>3</v>
      </c>
      <c r="AO7" s="63">
        <f>July!AN36</f>
        <v>0</v>
      </c>
      <c r="AP7" s="63">
        <f>July!AO36</f>
        <v>0</v>
      </c>
      <c r="AQ7" s="63">
        <f>July!AP36</f>
        <v>3</v>
      </c>
      <c r="AR7" s="63">
        <f>July!AQ36</f>
        <v>0</v>
      </c>
      <c r="AS7" s="78">
        <f>July!AR36</f>
        <v>3</v>
      </c>
      <c r="AT7" s="49">
        <f>July!AT36</f>
        <v>0</v>
      </c>
      <c r="AU7" s="63">
        <f>July!AU36</f>
        <v>0</v>
      </c>
      <c r="AV7" s="63">
        <f>July!AV36</f>
        <v>0</v>
      </c>
      <c r="AW7" s="78">
        <f>July!AW36</f>
        <v>0</v>
      </c>
      <c r="AX7" s="49">
        <f>July!AX36</f>
        <v>0</v>
      </c>
      <c r="AY7" s="49">
        <f>July!AY36</f>
        <v>0</v>
      </c>
      <c r="AZ7" s="49">
        <f>July!AZ36</f>
        <v>0</v>
      </c>
      <c r="BA7" s="68">
        <f>July!BA36</f>
        <v>0</v>
      </c>
      <c r="BB7" s="49">
        <f>July!BB36</f>
        <v>3</v>
      </c>
      <c r="BC7" s="49">
        <f>July!BC36</f>
        <v>1</v>
      </c>
      <c r="BD7" s="49">
        <f>July!BD36</f>
        <v>2</v>
      </c>
      <c r="BE7" s="49">
        <f>July!BE36</f>
        <v>0</v>
      </c>
      <c r="BF7" s="49">
        <f>July!BF36</f>
        <v>0</v>
      </c>
      <c r="BG7" s="68">
        <f>July!BG36</f>
        <v>3</v>
      </c>
      <c r="BH7" s="49">
        <f>July!BH36</f>
        <v>9</v>
      </c>
      <c r="BI7" s="49">
        <f>July!BI36</f>
        <v>9</v>
      </c>
      <c r="BJ7" s="49">
        <f>July!BJ36</f>
        <v>0</v>
      </c>
      <c r="BK7" s="68">
        <f>July!BK36</f>
        <v>9</v>
      </c>
      <c r="BL7" s="49">
        <f>July!BL36</f>
        <v>0</v>
      </c>
      <c r="BM7" s="49">
        <f>July!BM36</f>
        <v>0</v>
      </c>
      <c r="BN7" s="49">
        <f>July!BN36</f>
        <v>0</v>
      </c>
      <c r="BO7" s="49">
        <f>July!BO36</f>
        <v>0</v>
      </c>
    </row>
    <row r="8" spans="1:67" x14ac:dyDescent="0.2">
      <c r="A8" s="12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33"/>
      <c r="S8" s="35"/>
      <c r="T8" s="35"/>
      <c r="U8" s="35"/>
      <c r="V8" s="35"/>
      <c r="W8" s="35"/>
      <c r="X8" s="35"/>
      <c r="Y8" s="35"/>
      <c r="Z8" s="35"/>
      <c r="AA8" s="35"/>
      <c r="AB8" s="65"/>
      <c r="AC8" s="33"/>
      <c r="AD8" s="128"/>
      <c r="AE8" s="35"/>
      <c r="AF8" s="35"/>
      <c r="AG8" s="35"/>
      <c r="AH8" s="35"/>
      <c r="AI8" s="35"/>
      <c r="AJ8" s="35"/>
      <c r="AK8" s="35"/>
      <c r="AL8" s="35"/>
      <c r="AM8" s="35"/>
      <c r="AN8" s="34"/>
      <c r="AO8" s="35"/>
      <c r="AP8" s="35"/>
      <c r="AQ8" s="35"/>
      <c r="AR8" s="35"/>
      <c r="AS8" s="79"/>
      <c r="AU8" s="35"/>
      <c r="AV8" s="35"/>
      <c r="AW8" s="79"/>
      <c r="BA8" s="61"/>
      <c r="BG8" s="61"/>
      <c r="BK8" s="61"/>
    </row>
    <row r="9" spans="1:67" x14ac:dyDescent="0.2">
      <c r="A9" s="127" t="s">
        <v>50</v>
      </c>
      <c r="B9" s="49"/>
      <c r="C9" s="49">
        <f>SUM(P9+AB9+AM9+AS9+AW9+BA9+BG9+BK9+BO9)</f>
        <v>5891</v>
      </c>
      <c r="D9" s="70">
        <f>SUM(E9:O9)</f>
        <v>5884</v>
      </c>
      <c r="E9" s="70">
        <f>Aug!E36</f>
        <v>2161</v>
      </c>
      <c r="F9" s="70">
        <f>Aug!F36</f>
        <v>3396</v>
      </c>
      <c r="G9" s="70">
        <f>Aug!G36</f>
        <v>47</v>
      </c>
      <c r="H9" s="70">
        <f>Aug!H36</f>
        <v>42</v>
      </c>
      <c r="I9" s="70">
        <f>Aug!I36</f>
        <v>46</v>
      </c>
      <c r="J9" s="70">
        <f>Aug!J36</f>
        <v>40</v>
      </c>
      <c r="K9" s="70">
        <f>Aug!K36</f>
        <v>0</v>
      </c>
      <c r="L9" s="70">
        <f>Aug!L36</f>
        <v>0</v>
      </c>
      <c r="M9" s="70">
        <f>Aug!M36</f>
        <v>0</v>
      </c>
      <c r="N9" s="70">
        <f>Aug!N36</f>
        <v>125</v>
      </c>
      <c r="O9" s="70">
        <f>Aug!O36</f>
        <v>27</v>
      </c>
      <c r="P9" s="71">
        <f>Aug!P36</f>
        <v>5884</v>
      </c>
      <c r="Q9" s="66"/>
      <c r="R9" s="49" t="s">
        <v>50</v>
      </c>
      <c r="S9" s="63">
        <f>SUM(T9:AA9)</f>
        <v>0</v>
      </c>
      <c r="T9" s="63">
        <f>Aug!R36</f>
        <v>0</v>
      </c>
      <c r="U9" s="63">
        <f>Aug!S36</f>
        <v>0</v>
      </c>
      <c r="V9" s="63">
        <f>Aug!T36</f>
        <v>0</v>
      </c>
      <c r="W9" s="63">
        <f>Aug!U36</f>
        <v>0</v>
      </c>
      <c r="X9" s="63">
        <f>Aug!V36</f>
        <v>0</v>
      </c>
      <c r="Y9" s="63">
        <f>Aug!W36</f>
        <v>0</v>
      </c>
      <c r="Z9" s="63">
        <f>Aug!X36</f>
        <v>0</v>
      </c>
      <c r="AA9" s="63">
        <f>Aug!Y36</f>
        <v>0</v>
      </c>
      <c r="AB9" s="64">
        <f>Aug!Z36</f>
        <v>0</v>
      </c>
      <c r="AC9" s="66"/>
      <c r="AD9" s="127" t="s">
        <v>50</v>
      </c>
      <c r="AE9" s="63">
        <f>Aug!AA36</f>
        <v>0</v>
      </c>
      <c r="AF9" s="63">
        <f>Aug!AB36</f>
        <v>0</v>
      </c>
      <c r="AG9" s="63">
        <f>Aug!AC36</f>
        <v>0</v>
      </c>
      <c r="AH9" s="63">
        <f>Aug!AD36</f>
        <v>0</v>
      </c>
      <c r="AI9" s="63">
        <f>Aug!AE36</f>
        <v>0</v>
      </c>
      <c r="AJ9" s="63">
        <f>Aug!AF36</f>
        <v>0</v>
      </c>
      <c r="AK9" s="63">
        <f>Aug!AG36</f>
        <v>0</v>
      </c>
      <c r="AL9" s="63">
        <f>Aug!AH36</f>
        <v>0</v>
      </c>
      <c r="AM9" s="63">
        <f>Aug!AI36</f>
        <v>0</v>
      </c>
      <c r="AN9" s="80">
        <f>Aug!AL36</f>
        <v>4</v>
      </c>
      <c r="AO9" s="63">
        <f>Aug!AM36</f>
        <v>0</v>
      </c>
      <c r="AP9" s="63">
        <f>Aug!AN36</f>
        <v>0</v>
      </c>
      <c r="AQ9" s="63">
        <f>Aug!AO36</f>
        <v>4</v>
      </c>
      <c r="AR9" s="63">
        <f>Aug!AP36</f>
        <v>0</v>
      </c>
      <c r="AS9" s="78">
        <f>Aug!AQ36</f>
        <v>4</v>
      </c>
      <c r="AT9" s="49">
        <f>Aug!AS36</f>
        <v>0</v>
      </c>
      <c r="AU9" s="63">
        <f>Aug!AT36</f>
        <v>0</v>
      </c>
      <c r="AV9" s="63">
        <f>Aug!AU36</f>
        <v>0</v>
      </c>
      <c r="AW9" s="78">
        <f>Aug!AV36</f>
        <v>0</v>
      </c>
      <c r="AX9" s="49">
        <f>Aug!AW36</f>
        <v>0</v>
      </c>
      <c r="AY9" s="49">
        <f>Aug!AX36</f>
        <v>0</v>
      </c>
      <c r="AZ9" s="49">
        <f>Aug!AY36</f>
        <v>0</v>
      </c>
      <c r="BA9" s="68">
        <f>Aug!AZ36</f>
        <v>0</v>
      </c>
      <c r="BB9" s="49">
        <f>Aug!BA36</f>
        <v>3</v>
      </c>
      <c r="BC9" s="49">
        <f>Aug!BB36</f>
        <v>1</v>
      </c>
      <c r="BD9" s="49">
        <f>Aug!BC36</f>
        <v>2</v>
      </c>
      <c r="BE9" s="49">
        <f>Aug!BD36</f>
        <v>0</v>
      </c>
      <c r="BF9" s="49">
        <f>Aug!BE36</f>
        <v>0</v>
      </c>
      <c r="BG9" s="68">
        <f>Aug!BF36</f>
        <v>3</v>
      </c>
      <c r="BH9" s="49">
        <f>Aug!BG36</f>
        <v>0</v>
      </c>
      <c r="BI9" s="49">
        <f>Aug!BH36</f>
        <v>0</v>
      </c>
      <c r="BJ9" s="49">
        <f>Aug!BI36</f>
        <v>0</v>
      </c>
      <c r="BK9" s="68">
        <f>Aug!BJ36</f>
        <v>0</v>
      </c>
      <c r="BL9" s="49">
        <f>Aug!BK36</f>
        <v>0</v>
      </c>
      <c r="BM9" s="49">
        <f>Aug!BL36</f>
        <v>0</v>
      </c>
      <c r="BN9" s="49">
        <f>Aug!BM36</f>
        <v>0</v>
      </c>
      <c r="BO9" s="49">
        <f>Aug!BN36</f>
        <v>0</v>
      </c>
    </row>
    <row r="10" spans="1:67" x14ac:dyDescent="0.2">
      <c r="A10" s="12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33"/>
      <c r="S10" s="35"/>
      <c r="T10" s="35"/>
      <c r="U10" s="35"/>
      <c r="V10" s="35"/>
      <c r="W10" s="35"/>
      <c r="X10" s="35"/>
      <c r="Y10" s="35"/>
      <c r="Z10" s="35"/>
      <c r="AA10" s="35"/>
      <c r="AB10" s="65"/>
      <c r="AC10" s="33"/>
      <c r="AD10" s="128"/>
      <c r="AE10" s="35"/>
      <c r="AF10" s="35"/>
      <c r="AG10" s="35"/>
      <c r="AH10" s="35"/>
      <c r="AI10" s="35"/>
      <c r="AJ10" s="35"/>
      <c r="AK10" s="35"/>
      <c r="AL10" s="35"/>
      <c r="AM10" s="35"/>
      <c r="AN10" s="34"/>
      <c r="AO10" s="35"/>
      <c r="AP10" s="35"/>
      <c r="AQ10" s="35"/>
      <c r="AR10" s="35"/>
      <c r="AS10" s="79"/>
      <c r="AU10" s="35"/>
      <c r="AV10" s="35"/>
      <c r="AW10" s="79"/>
      <c r="BA10" s="61"/>
      <c r="BG10" s="61"/>
      <c r="BK10" s="61"/>
    </row>
    <row r="11" spans="1:67" x14ac:dyDescent="0.2">
      <c r="A11" s="127" t="s">
        <v>49</v>
      </c>
      <c r="B11" s="49"/>
      <c r="C11" s="49">
        <f>SUM(P11+AB11+AM11+AS11+AW11+BA11+BG11+BK11+BO11)</f>
        <v>614</v>
      </c>
      <c r="D11" s="70">
        <f>SUM(E11:O11)</f>
        <v>433</v>
      </c>
      <c r="E11" s="70">
        <f>Sept!E35</f>
        <v>433</v>
      </c>
      <c r="F11" s="70">
        <f>Sept!F35</f>
        <v>0</v>
      </c>
      <c r="G11" s="70">
        <f>Sept!G35</f>
        <v>0</v>
      </c>
      <c r="H11" s="70">
        <f>Sept!H35</f>
        <v>0</v>
      </c>
      <c r="I11" s="70">
        <f>Sept!I35</f>
        <v>0</v>
      </c>
      <c r="J11" s="70">
        <f>Sept!J35</f>
        <v>0</v>
      </c>
      <c r="K11" s="70">
        <f>Sept!K35</f>
        <v>0</v>
      </c>
      <c r="L11" s="70">
        <f>Sept!L35</f>
        <v>0</v>
      </c>
      <c r="M11" s="70">
        <f>Sept!M35</f>
        <v>0</v>
      </c>
      <c r="N11" s="70">
        <f>Sept!N35</f>
        <v>0</v>
      </c>
      <c r="O11" s="70">
        <f>Sept!O35</f>
        <v>0</v>
      </c>
      <c r="P11" s="71">
        <f>Sept!P35</f>
        <v>433</v>
      </c>
      <c r="Q11" s="66"/>
      <c r="R11" s="49" t="s">
        <v>49</v>
      </c>
      <c r="S11" s="63">
        <f>SUM(T11:AA11)</f>
        <v>169</v>
      </c>
      <c r="T11" s="63">
        <f>Sept!R35</f>
        <v>110</v>
      </c>
      <c r="U11" s="63">
        <f>Sept!S35</f>
        <v>0</v>
      </c>
      <c r="V11" s="63">
        <f>Sept!T35</f>
        <v>31</v>
      </c>
      <c r="W11" s="63">
        <f>Sept!U35</f>
        <v>7</v>
      </c>
      <c r="X11" s="63">
        <f>Sept!V35</f>
        <v>0</v>
      </c>
      <c r="Y11" s="63">
        <f>Sept!W35</f>
        <v>20</v>
      </c>
      <c r="Z11" s="63">
        <f>Sept!X35</f>
        <v>0</v>
      </c>
      <c r="AA11" s="63">
        <f>Sept!Y35</f>
        <v>1</v>
      </c>
      <c r="AB11" s="64">
        <f>Sept!Z35</f>
        <v>169</v>
      </c>
      <c r="AC11" s="66"/>
      <c r="AD11" s="127" t="s">
        <v>49</v>
      </c>
      <c r="AE11" s="63">
        <f>Sept!AA35</f>
        <v>3</v>
      </c>
      <c r="AF11" s="63">
        <f>Sept!AB35</f>
        <v>0</v>
      </c>
      <c r="AG11" s="63">
        <f>Sept!AC35</f>
        <v>3</v>
      </c>
      <c r="AH11" s="63">
        <f>Sept!AD35</f>
        <v>0</v>
      </c>
      <c r="AI11" s="63">
        <f>Sept!AE35</f>
        <v>0</v>
      </c>
      <c r="AJ11" s="63">
        <f>Sept!AF35</f>
        <v>0</v>
      </c>
      <c r="AK11" s="63">
        <f>Sept!AG35</f>
        <v>0</v>
      </c>
      <c r="AL11" s="63">
        <f>Sept!AH35</f>
        <v>0</v>
      </c>
      <c r="AM11" s="63">
        <f>Sept!AI35</f>
        <v>3</v>
      </c>
      <c r="AN11" s="80">
        <f>Sept!AL35</f>
        <v>1</v>
      </c>
      <c r="AO11" s="63">
        <f>Sept!AM35</f>
        <v>0</v>
      </c>
      <c r="AP11" s="63">
        <f>Sept!AN35</f>
        <v>0</v>
      </c>
      <c r="AQ11" s="63">
        <f>Sept!AO35</f>
        <v>1</v>
      </c>
      <c r="AR11" s="63">
        <f>Sept!AP35</f>
        <v>0</v>
      </c>
      <c r="AS11" s="78">
        <f>Sept!AQ35</f>
        <v>1</v>
      </c>
      <c r="AT11" s="49">
        <f>Sept!AS35</f>
        <v>0</v>
      </c>
      <c r="AU11" s="63">
        <f>Sept!AT35</f>
        <v>0</v>
      </c>
      <c r="AV11" s="63">
        <f>Sept!AU35</f>
        <v>0</v>
      </c>
      <c r="AW11" s="78">
        <f>Sept!AV35</f>
        <v>0</v>
      </c>
      <c r="AX11" s="49">
        <f>Sept!AW35</f>
        <v>0</v>
      </c>
      <c r="AY11" s="49">
        <f>Sept!AX35</f>
        <v>0</v>
      </c>
      <c r="AZ11" s="49">
        <f>Sept!AY35</f>
        <v>0</v>
      </c>
      <c r="BA11" s="68">
        <f>Sept!AZ35</f>
        <v>0</v>
      </c>
      <c r="BB11" s="49">
        <f>Sept!BA35</f>
        <v>6</v>
      </c>
      <c r="BC11" s="49">
        <f>Sept!BB35</f>
        <v>0</v>
      </c>
      <c r="BD11" s="49">
        <f>Sept!BC35</f>
        <v>6</v>
      </c>
      <c r="BE11" s="49">
        <f>Sept!BD35</f>
        <v>0</v>
      </c>
      <c r="BF11" s="49">
        <f>Sept!BE35</f>
        <v>0</v>
      </c>
      <c r="BG11" s="68">
        <f>Sept!BF35</f>
        <v>6</v>
      </c>
      <c r="BH11" s="49">
        <f>Sept!BG35</f>
        <v>2</v>
      </c>
      <c r="BI11" s="49">
        <f>Sept!BH35</f>
        <v>2</v>
      </c>
      <c r="BJ11" s="49">
        <f>Sept!BI35</f>
        <v>0</v>
      </c>
      <c r="BK11" s="68">
        <f>Sept!BJ35</f>
        <v>2</v>
      </c>
      <c r="BL11" s="49">
        <f>Sept!BK35</f>
        <v>0</v>
      </c>
      <c r="BM11" s="49">
        <f>Sept!BL35</f>
        <v>0</v>
      </c>
      <c r="BN11" s="49">
        <f>Sept!BM35</f>
        <v>0</v>
      </c>
      <c r="BO11" s="49">
        <f>Sept!BN35</f>
        <v>0</v>
      </c>
    </row>
    <row r="12" spans="1:67" x14ac:dyDescent="0.2">
      <c r="A12" s="128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33"/>
      <c r="S12" s="35"/>
      <c r="T12" s="35"/>
      <c r="U12" s="35"/>
      <c r="V12" s="35"/>
      <c r="W12" s="35"/>
      <c r="X12" s="35"/>
      <c r="Y12" s="35"/>
      <c r="Z12" s="35"/>
      <c r="AA12" s="35"/>
      <c r="AB12" s="65"/>
      <c r="AC12" s="33"/>
      <c r="AD12" s="128"/>
      <c r="AE12" s="35"/>
      <c r="AF12" s="35"/>
      <c r="AG12" s="35"/>
      <c r="AH12" s="35"/>
      <c r="AI12" s="35"/>
      <c r="AJ12" s="35"/>
      <c r="AK12" s="35"/>
      <c r="AL12" s="35"/>
      <c r="AM12" s="35"/>
      <c r="AN12" s="34"/>
      <c r="AO12" s="35"/>
      <c r="AP12" s="35"/>
      <c r="AQ12" s="35"/>
      <c r="AR12" s="35"/>
      <c r="AS12" s="79"/>
      <c r="AU12" s="35"/>
      <c r="AV12" s="35"/>
      <c r="AW12" s="79"/>
      <c r="BA12" s="61"/>
      <c r="BG12" s="61"/>
      <c r="BK12" s="61"/>
    </row>
    <row r="13" spans="1:67" x14ac:dyDescent="0.2">
      <c r="A13" s="127" t="s">
        <v>48</v>
      </c>
      <c r="B13" s="49"/>
      <c r="C13" s="49">
        <f>SUM(P13+AB13+AM13+AS13+AW13+BA13+BG13+BK13+BO13)</f>
        <v>3492</v>
      </c>
      <c r="D13" s="70">
        <f>SUM(E13:O13)</f>
        <v>350</v>
      </c>
      <c r="E13" s="70">
        <f>Oct!E36</f>
        <v>350</v>
      </c>
      <c r="F13" s="70">
        <f>Oct!F36</f>
        <v>0</v>
      </c>
      <c r="G13" s="70">
        <f>Oct!G36</f>
        <v>0</v>
      </c>
      <c r="H13" s="70">
        <v>0</v>
      </c>
      <c r="I13" s="70">
        <v>0</v>
      </c>
      <c r="J13" s="70">
        <v>0</v>
      </c>
      <c r="K13" s="70">
        <v>0</v>
      </c>
      <c r="L13" s="70">
        <f>Oct!L36</f>
        <v>0</v>
      </c>
      <c r="M13" s="70">
        <f>Oct!M36</f>
        <v>0</v>
      </c>
      <c r="N13" s="70">
        <f>Oct!N36</f>
        <v>0</v>
      </c>
      <c r="O13" s="70">
        <v>0</v>
      </c>
      <c r="P13" s="71">
        <f>Oct!P36</f>
        <v>353</v>
      </c>
      <c r="Q13" s="66"/>
      <c r="R13" s="49" t="s">
        <v>48</v>
      </c>
      <c r="S13" s="63">
        <f>SUM(T13:AA13)</f>
        <v>3119</v>
      </c>
      <c r="T13" s="63">
        <f>Oct!R36</f>
        <v>1928</v>
      </c>
      <c r="U13" s="63">
        <f>Oct!S36</f>
        <v>0</v>
      </c>
      <c r="V13" s="63">
        <f>Oct!T36</f>
        <v>462</v>
      </c>
      <c r="W13" s="63">
        <f>Oct!U36</f>
        <v>115</v>
      </c>
      <c r="X13" s="63">
        <f>Oct!V36</f>
        <v>0</v>
      </c>
      <c r="Y13" s="63">
        <f>Oct!W36</f>
        <v>607</v>
      </c>
      <c r="Z13" s="63">
        <f>Oct!X36</f>
        <v>0</v>
      </c>
      <c r="AA13" s="63">
        <f>Oct!Y36</f>
        <v>7</v>
      </c>
      <c r="AB13" s="64">
        <f>Oct!Z36</f>
        <v>3119</v>
      </c>
      <c r="AC13" s="66"/>
      <c r="AD13" s="127" t="s">
        <v>48</v>
      </c>
      <c r="AE13" s="63">
        <f>Oct!AA36</f>
        <v>13</v>
      </c>
      <c r="AF13" s="63">
        <f>Oct!AB36</f>
        <v>0</v>
      </c>
      <c r="AG13" s="63">
        <f>Oct!AC36</f>
        <v>6</v>
      </c>
      <c r="AH13" s="63">
        <f>Oct!AD36</f>
        <v>0</v>
      </c>
      <c r="AI13" s="63">
        <f>Oct!AE36</f>
        <v>6</v>
      </c>
      <c r="AJ13" s="63">
        <f>Oct!AF36</f>
        <v>0</v>
      </c>
      <c r="AK13" s="63">
        <f>Oct!AG36</f>
        <v>1</v>
      </c>
      <c r="AL13" s="63">
        <f>Oct!AH36</f>
        <v>0</v>
      </c>
      <c r="AM13" s="63">
        <f>Oct!AI36</f>
        <v>13</v>
      </c>
      <c r="AN13" s="80">
        <f>Oct!AL36</f>
        <v>5</v>
      </c>
      <c r="AO13" s="63">
        <f>Oct!AM36</f>
        <v>0</v>
      </c>
      <c r="AP13" s="63">
        <f>Oct!AN36</f>
        <v>0</v>
      </c>
      <c r="AQ13" s="63">
        <f>Oct!AO36</f>
        <v>5</v>
      </c>
      <c r="AR13" s="63">
        <f>Oct!AP36</f>
        <v>0</v>
      </c>
      <c r="AS13" s="78">
        <f>Oct!AQ36</f>
        <v>5</v>
      </c>
      <c r="AT13" s="49">
        <f>Oct!AS36</f>
        <v>0</v>
      </c>
      <c r="AU13" s="63">
        <f>Oct!AT36</f>
        <v>0</v>
      </c>
      <c r="AV13" s="63">
        <f>Oct!AU36</f>
        <v>0</v>
      </c>
      <c r="AW13" s="78">
        <f>Oct!AV36</f>
        <v>0</v>
      </c>
      <c r="AX13" s="49">
        <f>Oct!AW36</f>
        <v>0</v>
      </c>
      <c r="AY13" s="49">
        <f>Oct!AX36</f>
        <v>0</v>
      </c>
      <c r="AZ13" s="49">
        <f>Oct!AY36</f>
        <v>0</v>
      </c>
      <c r="BA13" s="68">
        <f>Oct!AZ36</f>
        <v>0</v>
      </c>
      <c r="BB13" s="49">
        <f>Oct!BA36</f>
        <v>2</v>
      </c>
      <c r="BC13" s="49">
        <f>Oct!BB36</f>
        <v>0</v>
      </c>
      <c r="BD13" s="49">
        <f>Oct!BC36</f>
        <v>2</v>
      </c>
      <c r="BE13" s="49">
        <f>Oct!BD36</f>
        <v>0</v>
      </c>
      <c r="BF13" s="49">
        <f>Oct!BE36</f>
        <v>0</v>
      </c>
      <c r="BG13" s="68">
        <f>Oct!BF36</f>
        <v>2</v>
      </c>
      <c r="BH13" s="49">
        <f>Oct!BG36</f>
        <v>0</v>
      </c>
      <c r="BI13" s="49">
        <f>Oct!BH36</f>
        <v>0</v>
      </c>
      <c r="BJ13" s="49">
        <f>Oct!BI36</f>
        <v>0</v>
      </c>
      <c r="BK13" s="68">
        <f>Oct!BJ36</f>
        <v>0</v>
      </c>
      <c r="BL13" s="49">
        <f>Oct!BK36</f>
        <v>0</v>
      </c>
      <c r="BM13" s="49">
        <f>Oct!BL36</f>
        <v>0</v>
      </c>
      <c r="BN13" s="49">
        <f>Oct!BM36</f>
        <v>0</v>
      </c>
      <c r="BO13" s="49">
        <f>Oct!BN36</f>
        <v>0</v>
      </c>
    </row>
    <row r="14" spans="1:67" x14ac:dyDescent="0.2">
      <c r="A14" s="128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33"/>
      <c r="S14" s="35"/>
      <c r="T14" s="35"/>
      <c r="U14" s="35"/>
      <c r="V14" s="35"/>
      <c r="W14" s="35"/>
      <c r="X14" s="35"/>
      <c r="Y14" s="35"/>
      <c r="Z14" s="35"/>
      <c r="AA14" s="35"/>
      <c r="AB14" s="65"/>
      <c r="AC14" s="33"/>
      <c r="AD14" s="128"/>
      <c r="AE14" s="35"/>
      <c r="AF14" s="35"/>
      <c r="AG14" s="35"/>
      <c r="AH14" s="35"/>
      <c r="AI14" s="35"/>
      <c r="AJ14" s="35"/>
      <c r="AK14" s="35"/>
      <c r="AL14" s="35"/>
      <c r="AM14" s="35"/>
      <c r="AN14" s="34"/>
      <c r="AO14" s="35"/>
      <c r="AP14" s="35"/>
      <c r="AQ14" s="35"/>
      <c r="AR14" s="35"/>
      <c r="AS14" s="79"/>
      <c r="AU14" s="35"/>
      <c r="AV14" s="35"/>
      <c r="AW14" s="79"/>
      <c r="BA14" s="61"/>
      <c r="BG14" s="61"/>
      <c r="BK14" s="61"/>
    </row>
    <row r="15" spans="1:67" x14ac:dyDescent="0.2">
      <c r="A15" s="127" t="s">
        <v>47</v>
      </c>
      <c r="B15" s="49"/>
      <c r="C15" s="49">
        <f>SUM(P15+AB15+AM15+AS15+AW15+BA15+BG15+BK15+BO15)</f>
        <v>1738</v>
      </c>
      <c r="D15" s="70">
        <f>SUM(E15:O15)</f>
        <v>7</v>
      </c>
      <c r="E15" s="70">
        <f>Nov!E35</f>
        <v>7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1">
        <f>Nov!P35</f>
        <v>7</v>
      </c>
      <c r="Q15" s="66"/>
      <c r="R15" s="49" t="s">
        <v>47</v>
      </c>
      <c r="S15" s="63">
        <f>SUM(T15:AA15)</f>
        <v>1720</v>
      </c>
      <c r="T15" s="63">
        <f>Nov!R35</f>
        <v>1033</v>
      </c>
      <c r="U15" s="63">
        <f>Nov!S35</f>
        <v>0</v>
      </c>
      <c r="V15" s="63">
        <f>Nov!T35</f>
        <v>235</v>
      </c>
      <c r="W15" s="63">
        <f>Nov!U35</f>
        <v>59</v>
      </c>
      <c r="X15" s="63">
        <f>Nov!V35</f>
        <v>0</v>
      </c>
      <c r="Y15" s="63">
        <f>Nov!W35</f>
        <v>390</v>
      </c>
      <c r="Z15" s="63">
        <f>Nov!X35</f>
        <v>3</v>
      </c>
      <c r="AA15" s="63">
        <f>Nov!Y35</f>
        <v>0</v>
      </c>
      <c r="AB15" s="64">
        <f>Nov!Z35</f>
        <v>1720</v>
      </c>
      <c r="AC15" s="66"/>
      <c r="AD15" s="127" t="s">
        <v>47</v>
      </c>
      <c r="AE15" s="63">
        <f>Nov!AA35</f>
        <v>1</v>
      </c>
      <c r="AF15" s="63">
        <f>Nov!AB35</f>
        <v>0</v>
      </c>
      <c r="AG15" s="63">
        <f>Nov!AC35</f>
        <v>0</v>
      </c>
      <c r="AH15" s="63">
        <f>Nov!AD35</f>
        <v>0</v>
      </c>
      <c r="AI15" s="63">
        <f>Nov!AE35</f>
        <v>0</v>
      </c>
      <c r="AJ15" s="63">
        <f>Nov!AF35</f>
        <v>0</v>
      </c>
      <c r="AK15" s="63">
        <f>Nov!AG35</f>
        <v>1</v>
      </c>
      <c r="AL15" s="63">
        <f>Nov!AH35</f>
        <v>0</v>
      </c>
      <c r="AM15" s="63">
        <f>Nov!AI35</f>
        <v>1</v>
      </c>
      <c r="AN15" s="80">
        <f>Nov!AL35</f>
        <v>2</v>
      </c>
      <c r="AO15" s="63">
        <f>Nov!AM35</f>
        <v>0</v>
      </c>
      <c r="AP15" s="63">
        <f>Nov!AN35</f>
        <v>0</v>
      </c>
      <c r="AQ15" s="63">
        <f>Nov!AO35</f>
        <v>2</v>
      </c>
      <c r="AR15" s="63">
        <f>Nov!AP35</f>
        <v>0</v>
      </c>
      <c r="AS15" s="78">
        <f>Nov!AQ35</f>
        <v>2</v>
      </c>
      <c r="AT15" s="49">
        <f>Nov!AS35</f>
        <v>1</v>
      </c>
      <c r="AU15" s="63">
        <f>Nov!AT35</f>
        <v>1</v>
      </c>
      <c r="AV15" s="63">
        <f>Nov!AU35</f>
        <v>0</v>
      </c>
      <c r="AW15" s="78">
        <f>Nov!AV35</f>
        <v>1</v>
      </c>
      <c r="AX15" s="49">
        <f>Nov!AW35</f>
        <v>0</v>
      </c>
      <c r="AY15" s="49">
        <f>Nov!AX35</f>
        <v>0</v>
      </c>
      <c r="AZ15" s="49">
        <f>Nov!AY35</f>
        <v>0</v>
      </c>
      <c r="BA15" s="68">
        <f>Nov!AZ35</f>
        <v>0</v>
      </c>
      <c r="BB15" s="49">
        <f>Nov!BA35</f>
        <v>7</v>
      </c>
      <c r="BC15" s="49">
        <f>Nov!BB35</f>
        <v>0</v>
      </c>
      <c r="BD15" s="49">
        <f>Nov!BC35</f>
        <v>7</v>
      </c>
      <c r="BE15" s="49">
        <f>Nov!BD35</f>
        <v>0</v>
      </c>
      <c r="BF15" s="49">
        <f>Nov!BE35</f>
        <v>0</v>
      </c>
      <c r="BG15" s="68">
        <f>Nov!BF35</f>
        <v>7</v>
      </c>
      <c r="BH15" s="49">
        <f>Nov!BG35</f>
        <v>0</v>
      </c>
      <c r="BI15" s="49">
        <f>Nov!BH35</f>
        <v>0</v>
      </c>
      <c r="BJ15" s="49">
        <f>Nov!BI35</f>
        <v>0</v>
      </c>
      <c r="BK15" s="68">
        <f>Nov!BJ35</f>
        <v>0</v>
      </c>
      <c r="BL15" s="49">
        <f>Nov!BK35</f>
        <v>0</v>
      </c>
      <c r="BM15" s="49">
        <f>Nov!BL35</f>
        <v>0</v>
      </c>
      <c r="BN15" s="49">
        <f>Nov!BM35</f>
        <v>0</v>
      </c>
      <c r="BO15" s="49">
        <f>Nov!BN35</f>
        <v>0</v>
      </c>
    </row>
    <row r="16" spans="1:67" x14ac:dyDescent="0.2">
      <c r="A16" s="128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33"/>
      <c r="S16" s="35"/>
      <c r="T16" s="35"/>
      <c r="U16" s="35"/>
      <c r="V16" s="35"/>
      <c r="W16" s="35"/>
      <c r="X16" s="35"/>
      <c r="Y16" s="35"/>
      <c r="Z16" s="35"/>
      <c r="AA16" s="35"/>
      <c r="AB16" s="65"/>
      <c r="AC16" s="33"/>
      <c r="AD16" s="128"/>
      <c r="AE16" s="35"/>
      <c r="AF16" s="35"/>
      <c r="AG16" s="35"/>
      <c r="AH16" s="35"/>
      <c r="AI16" s="35"/>
      <c r="AJ16" s="35"/>
      <c r="AK16" s="35"/>
      <c r="AL16" s="35"/>
      <c r="AM16" s="35"/>
      <c r="AN16" s="34"/>
      <c r="AO16" s="35"/>
      <c r="AP16" s="35"/>
      <c r="AQ16" s="35"/>
      <c r="AR16" s="35"/>
      <c r="AS16" s="79"/>
      <c r="AU16" s="35"/>
      <c r="AV16" s="35"/>
      <c r="AW16" s="79"/>
      <c r="BA16" s="61"/>
      <c r="BG16" s="61"/>
      <c r="BK16" s="61"/>
    </row>
    <row r="17" spans="1:67" x14ac:dyDescent="0.2">
      <c r="A17" s="127" t="s">
        <v>51</v>
      </c>
      <c r="B17" s="49"/>
      <c r="C17" s="49">
        <f>SUM(P17+AB17+AM17+AS17+AW17+BA17+BG17+BK17+BO17)</f>
        <v>270</v>
      </c>
      <c r="D17" s="70">
        <f>SUM(E17:O17)</f>
        <v>1</v>
      </c>
      <c r="E17" s="70">
        <f>Dec!E36</f>
        <v>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f>Dec!P36</f>
        <v>1</v>
      </c>
      <c r="Q17" s="66"/>
      <c r="R17" s="49" t="s">
        <v>51</v>
      </c>
      <c r="S17" s="63">
        <f>SUM(T17:AA17)</f>
        <v>265</v>
      </c>
      <c r="T17" s="63">
        <f>Dec!R36</f>
        <v>170</v>
      </c>
      <c r="U17" s="63">
        <f>Dec!S36</f>
        <v>0</v>
      </c>
      <c r="V17" s="63">
        <f>Dec!T36</f>
        <v>35</v>
      </c>
      <c r="W17" s="63">
        <f>Dec!U36</f>
        <v>9</v>
      </c>
      <c r="X17" s="63">
        <f>Dec!V36</f>
        <v>0</v>
      </c>
      <c r="Y17" s="63">
        <f>Dec!W36</f>
        <v>50</v>
      </c>
      <c r="Z17" s="63">
        <f>Dec!X36</f>
        <v>1</v>
      </c>
      <c r="AA17" s="63">
        <f>Dec!Y36</f>
        <v>0</v>
      </c>
      <c r="AB17" s="64">
        <f>Dec!Z36</f>
        <v>265</v>
      </c>
      <c r="AC17" s="66"/>
      <c r="AD17" s="127" t="s">
        <v>51</v>
      </c>
      <c r="AE17" s="63">
        <f>Dec!AA36</f>
        <v>0</v>
      </c>
      <c r="AF17" s="63">
        <f>Dec!AB36</f>
        <v>0</v>
      </c>
      <c r="AG17" s="63">
        <f>Dec!AC36</f>
        <v>0</v>
      </c>
      <c r="AH17" s="63">
        <f>Dec!AD36</f>
        <v>0</v>
      </c>
      <c r="AI17" s="63">
        <f>Dec!AE36</f>
        <v>0</v>
      </c>
      <c r="AJ17" s="63">
        <f>Dec!AF36</f>
        <v>0</v>
      </c>
      <c r="AK17" s="63">
        <f>Dec!AG36</f>
        <v>0</v>
      </c>
      <c r="AL17" s="63">
        <f>Dec!AH36</f>
        <v>0</v>
      </c>
      <c r="AM17" s="63">
        <f>Dec!AI36</f>
        <v>0</v>
      </c>
      <c r="AN17" s="80">
        <f>Dec!AL36</f>
        <v>1</v>
      </c>
      <c r="AO17" s="63">
        <f>Dec!AM36</f>
        <v>0</v>
      </c>
      <c r="AP17" s="63">
        <f>Dec!AN36</f>
        <v>1</v>
      </c>
      <c r="AQ17" s="63">
        <f>Dec!AO36</f>
        <v>0</v>
      </c>
      <c r="AR17" s="63">
        <f>Dec!AP36</f>
        <v>0</v>
      </c>
      <c r="AS17" s="78">
        <f>Dec!AQ36</f>
        <v>1</v>
      </c>
      <c r="AT17" s="49">
        <f>Dec!AS36</f>
        <v>0</v>
      </c>
      <c r="AU17" s="63">
        <f>Dec!AT36</f>
        <v>0</v>
      </c>
      <c r="AV17" s="63">
        <f>Dec!AU36</f>
        <v>0</v>
      </c>
      <c r="AW17" s="78">
        <f>Dec!AV36</f>
        <v>0</v>
      </c>
      <c r="AX17" s="49">
        <f>Dec!AW36</f>
        <v>0</v>
      </c>
      <c r="AY17" s="49">
        <f>Dec!AX36</f>
        <v>0</v>
      </c>
      <c r="AZ17" s="49">
        <f>Dec!AY36</f>
        <v>0</v>
      </c>
      <c r="BA17" s="68">
        <f>Dec!AZ36</f>
        <v>0</v>
      </c>
      <c r="BB17" s="49">
        <f>Dec!BA36</f>
        <v>3</v>
      </c>
      <c r="BC17" s="49">
        <f>Dec!BB36</f>
        <v>0</v>
      </c>
      <c r="BD17" s="49">
        <f>Dec!BC36</f>
        <v>3</v>
      </c>
      <c r="BE17" s="49">
        <f>Dec!BD36</f>
        <v>0</v>
      </c>
      <c r="BF17" s="49">
        <f>Dec!BE36</f>
        <v>0</v>
      </c>
      <c r="BG17" s="68">
        <f>Dec!BF36</f>
        <v>3</v>
      </c>
      <c r="BH17" s="49">
        <f>Dec!BG36</f>
        <v>0</v>
      </c>
      <c r="BI17" s="49">
        <f>Dec!BH36</f>
        <v>0</v>
      </c>
      <c r="BJ17" s="49">
        <f>Dec!BI36</f>
        <v>0</v>
      </c>
      <c r="BK17" s="68">
        <f>Dec!BJ36</f>
        <v>0</v>
      </c>
      <c r="BL17" s="49">
        <f>Dec!BK36</f>
        <v>0</v>
      </c>
      <c r="BM17" s="49">
        <f>Dec!BL36</f>
        <v>0</v>
      </c>
      <c r="BN17" s="49">
        <f>Dec!BM36</f>
        <v>0</v>
      </c>
      <c r="BO17" s="49">
        <f>Dec!BN36</f>
        <v>0</v>
      </c>
    </row>
    <row r="18" spans="1:67" x14ac:dyDescent="0.2">
      <c r="A18" s="12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33"/>
      <c r="S18" s="35"/>
      <c r="T18" s="35"/>
      <c r="U18" s="35"/>
      <c r="V18" s="35"/>
      <c r="W18" s="35"/>
      <c r="X18" s="35"/>
      <c r="Y18" s="35"/>
      <c r="Z18" s="35"/>
      <c r="AA18" s="35"/>
      <c r="AB18" s="65"/>
      <c r="AC18" s="33"/>
      <c r="AD18" s="128"/>
      <c r="AE18" s="35"/>
      <c r="AF18" s="35"/>
      <c r="AG18" s="35"/>
      <c r="AH18" s="35"/>
      <c r="AI18" s="35"/>
      <c r="AJ18" s="35"/>
      <c r="AK18" s="35"/>
      <c r="AL18" s="35"/>
      <c r="AM18" s="35"/>
      <c r="AN18" s="34"/>
      <c r="AO18" s="35"/>
      <c r="AP18" s="35"/>
      <c r="AQ18" s="35"/>
      <c r="AR18" s="35"/>
      <c r="AS18" s="79"/>
      <c r="AU18" s="35"/>
      <c r="AV18" s="35"/>
      <c r="AW18" s="79"/>
      <c r="BA18" s="61"/>
      <c r="BG18" s="61"/>
      <c r="BK18" s="61"/>
    </row>
    <row r="19" spans="1:67" x14ac:dyDescent="0.2">
      <c r="A19" s="127" t="s">
        <v>52</v>
      </c>
      <c r="B19" s="49"/>
      <c r="C19" s="49">
        <f>SUM(P19+AB19+AM19+AS19+AW19+BA19+BG19+BK19+BO19)</f>
        <v>0</v>
      </c>
      <c r="D19" s="70">
        <f>SUM(E19:O19)</f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1">
        <f>Jan!P36</f>
        <v>0</v>
      </c>
      <c r="Q19" s="66"/>
      <c r="R19" s="49" t="s">
        <v>52</v>
      </c>
      <c r="S19" s="63">
        <f>SUM(T19:AA19)</f>
        <v>0</v>
      </c>
      <c r="T19" s="63">
        <f>Jan!R36</f>
        <v>0</v>
      </c>
      <c r="U19" s="63">
        <f>Jan!S36</f>
        <v>0</v>
      </c>
      <c r="V19" s="63">
        <f>Jan!T36</f>
        <v>0</v>
      </c>
      <c r="W19" s="63">
        <f>Jan!U36</f>
        <v>0</v>
      </c>
      <c r="X19" s="63">
        <f>Jan!V36</f>
        <v>0</v>
      </c>
      <c r="Y19" s="63">
        <f>Jan!W36</f>
        <v>0</v>
      </c>
      <c r="Z19" s="63">
        <f>Jan!X36</f>
        <v>0</v>
      </c>
      <c r="AA19" s="63">
        <f>Jan!Y36</f>
        <v>0</v>
      </c>
      <c r="AB19" s="64">
        <f>Jan!Z36</f>
        <v>0</v>
      </c>
      <c r="AC19" s="66"/>
      <c r="AD19" s="127" t="s">
        <v>52</v>
      </c>
      <c r="AE19" s="63">
        <f>Jan!AA36</f>
        <v>0</v>
      </c>
      <c r="AF19" s="63">
        <f>Jan!AB36</f>
        <v>0</v>
      </c>
      <c r="AG19" s="63">
        <f>Jan!AC36</f>
        <v>0</v>
      </c>
      <c r="AH19" s="63">
        <f>Jan!AD36</f>
        <v>0</v>
      </c>
      <c r="AI19" s="63">
        <f>Jan!AE36</f>
        <v>0</v>
      </c>
      <c r="AJ19" s="63">
        <f>Jan!AF36</f>
        <v>0</v>
      </c>
      <c r="AK19" s="63">
        <f>Jan!AG36</f>
        <v>0</v>
      </c>
      <c r="AL19" s="63">
        <f>Jan!AH36</f>
        <v>0</v>
      </c>
      <c r="AM19" s="63">
        <f>Jan!AI36</f>
        <v>0</v>
      </c>
      <c r="AN19" s="80">
        <f>Jan!AL36</f>
        <v>0</v>
      </c>
      <c r="AO19" s="63">
        <f>Jan!AM36</f>
        <v>0</v>
      </c>
      <c r="AP19" s="63">
        <f>Jan!AN36</f>
        <v>0</v>
      </c>
      <c r="AQ19" s="63">
        <f>Jan!AO36</f>
        <v>0</v>
      </c>
      <c r="AR19" s="63">
        <f>Jan!AP36</f>
        <v>0</v>
      </c>
      <c r="AS19" s="78">
        <f>Jan!AQ36</f>
        <v>0</v>
      </c>
      <c r="AT19" s="49">
        <f>Jan!AS36</f>
        <v>0</v>
      </c>
      <c r="AU19" s="63">
        <f>Jan!AT36</f>
        <v>0</v>
      </c>
      <c r="AV19" s="63">
        <f>Jan!AU36</f>
        <v>0</v>
      </c>
      <c r="AW19" s="78">
        <f>Jan!AV36</f>
        <v>0</v>
      </c>
      <c r="AX19" s="49">
        <f>Jan!AW36</f>
        <v>0</v>
      </c>
      <c r="AY19" s="49">
        <f>Jan!AX36</f>
        <v>0</v>
      </c>
      <c r="AZ19" s="49">
        <f>Jan!AY36</f>
        <v>0</v>
      </c>
      <c r="BA19" s="68">
        <f>Jan!AZ36</f>
        <v>0</v>
      </c>
      <c r="BB19" s="49">
        <f>Jan!BA36</f>
        <v>0</v>
      </c>
      <c r="BC19" s="49">
        <f>Jan!BB36</f>
        <v>0</v>
      </c>
      <c r="BD19" s="49">
        <f>Jan!BC36</f>
        <v>0</v>
      </c>
      <c r="BE19" s="49">
        <f>Jan!BD36</f>
        <v>0</v>
      </c>
      <c r="BF19" s="49">
        <f>Jan!BE36</f>
        <v>0</v>
      </c>
      <c r="BG19" s="68">
        <f>Jan!BF36</f>
        <v>0</v>
      </c>
      <c r="BH19" s="49">
        <f>Jan!BG36</f>
        <v>0</v>
      </c>
      <c r="BI19" s="49">
        <f>Jan!BH36</f>
        <v>0</v>
      </c>
      <c r="BJ19" s="49">
        <f>Jan!BI36</f>
        <v>0</v>
      </c>
      <c r="BK19" s="68">
        <f>Jan!BJ36</f>
        <v>0</v>
      </c>
      <c r="BL19" s="49">
        <f>Jan!BK36</f>
        <v>0</v>
      </c>
      <c r="BM19" s="49">
        <f>Jan!BL36</f>
        <v>0</v>
      </c>
      <c r="BN19" s="49">
        <f>Jan!BM36</f>
        <v>0</v>
      </c>
      <c r="BO19" s="49">
        <f>Jan!BN36</f>
        <v>0</v>
      </c>
    </row>
    <row r="20" spans="1:67" x14ac:dyDescent="0.2">
      <c r="A20" s="128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33"/>
      <c r="S20" s="35"/>
      <c r="T20" s="35"/>
      <c r="U20" s="35"/>
      <c r="V20" s="35"/>
      <c r="W20" s="35"/>
      <c r="X20" s="35"/>
      <c r="Y20" s="35"/>
      <c r="Z20" s="35"/>
      <c r="AA20" s="35"/>
      <c r="AB20" s="65"/>
      <c r="AC20" s="33"/>
      <c r="AD20" s="128"/>
      <c r="AE20" s="35"/>
      <c r="AF20" s="35"/>
      <c r="AG20" s="35"/>
      <c r="AH20" s="35"/>
      <c r="AI20" s="35"/>
      <c r="AJ20" s="35"/>
      <c r="AK20" s="35"/>
      <c r="AL20" s="35"/>
      <c r="AM20" s="35"/>
      <c r="AN20" s="34"/>
      <c r="AO20" s="35"/>
      <c r="AP20" s="35"/>
      <c r="AQ20" s="35"/>
      <c r="AR20" s="35"/>
      <c r="AS20" s="79"/>
      <c r="AU20" s="35"/>
      <c r="AV20" s="35"/>
      <c r="AW20" s="79"/>
      <c r="BA20" s="61"/>
      <c r="BG20" s="61"/>
      <c r="BK20" s="61"/>
    </row>
    <row r="21" spans="1:67" x14ac:dyDescent="0.2">
      <c r="A21" s="127" t="s">
        <v>53</v>
      </c>
      <c r="B21" s="49"/>
      <c r="C21" s="49">
        <f>SUM(P21+AB21+AM21+AS21+AW21+BA21+BG21+BK21+BO21)</f>
        <v>0</v>
      </c>
      <c r="D21" s="70">
        <f>SUM(E21:O21)</f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f>Feb!P34</f>
        <v>0</v>
      </c>
      <c r="Q21" s="66"/>
      <c r="R21" s="49" t="s">
        <v>53</v>
      </c>
      <c r="S21" s="63">
        <f>SUM(T21:AA21)</f>
        <v>0</v>
      </c>
      <c r="T21" s="63">
        <f>Feb!R34</f>
        <v>0</v>
      </c>
      <c r="U21" s="63">
        <f>Feb!S34</f>
        <v>0</v>
      </c>
      <c r="V21" s="63">
        <f>Feb!T34</f>
        <v>0</v>
      </c>
      <c r="W21" s="63">
        <f>Feb!U34</f>
        <v>0</v>
      </c>
      <c r="X21" s="63">
        <f>Feb!V34</f>
        <v>0</v>
      </c>
      <c r="Y21" s="63">
        <f>Feb!W34</f>
        <v>0</v>
      </c>
      <c r="Z21" s="63">
        <f>Feb!X34</f>
        <v>0</v>
      </c>
      <c r="AA21" s="63">
        <f>Feb!Y34</f>
        <v>0</v>
      </c>
      <c r="AB21" s="64">
        <f>Feb!Z34</f>
        <v>0</v>
      </c>
      <c r="AC21" s="66"/>
      <c r="AD21" s="127" t="s">
        <v>53</v>
      </c>
      <c r="AE21" s="63">
        <f>Feb!AA34</f>
        <v>0</v>
      </c>
      <c r="AF21" s="63">
        <f>Feb!AB34</f>
        <v>0</v>
      </c>
      <c r="AG21" s="63">
        <f>Feb!AC34</f>
        <v>0</v>
      </c>
      <c r="AH21" s="63">
        <f>Feb!AD34</f>
        <v>0</v>
      </c>
      <c r="AI21" s="63">
        <f>Feb!AE34</f>
        <v>0</v>
      </c>
      <c r="AJ21" s="63">
        <f>Feb!AF34</f>
        <v>0</v>
      </c>
      <c r="AK21" s="63">
        <f>Feb!AG34</f>
        <v>0</v>
      </c>
      <c r="AL21" s="63">
        <f>Feb!AH34</f>
        <v>0</v>
      </c>
      <c r="AM21" s="63">
        <f>Feb!AI34</f>
        <v>0</v>
      </c>
      <c r="AN21" s="80">
        <f>Feb!AL34</f>
        <v>0</v>
      </c>
      <c r="AO21" s="63">
        <f>Feb!AM34</f>
        <v>0</v>
      </c>
      <c r="AP21" s="63">
        <f>Feb!AN34</f>
        <v>0</v>
      </c>
      <c r="AQ21" s="63">
        <f>Feb!AO34</f>
        <v>0</v>
      </c>
      <c r="AR21" s="63">
        <f>Feb!AP34</f>
        <v>0</v>
      </c>
      <c r="AS21" s="78">
        <f>Feb!AQ34</f>
        <v>0</v>
      </c>
      <c r="AT21" s="49">
        <f>Feb!AS34</f>
        <v>0</v>
      </c>
      <c r="AU21" s="63">
        <f>Feb!AT34</f>
        <v>0</v>
      </c>
      <c r="AV21" s="63">
        <f>Feb!AU34</f>
        <v>0</v>
      </c>
      <c r="AW21" s="78">
        <f>Feb!AV34</f>
        <v>0</v>
      </c>
      <c r="AX21" s="49">
        <f>Feb!AW34</f>
        <v>0</v>
      </c>
      <c r="AY21" s="49">
        <f>Feb!AX34</f>
        <v>0</v>
      </c>
      <c r="AZ21" s="49">
        <f>Feb!AY34</f>
        <v>0</v>
      </c>
      <c r="BA21" s="68">
        <f>Feb!AZ34</f>
        <v>0</v>
      </c>
      <c r="BB21" s="49">
        <f>Feb!BA34</f>
        <v>0</v>
      </c>
      <c r="BC21" s="49">
        <f>Feb!BB34</f>
        <v>0</v>
      </c>
      <c r="BD21" s="49">
        <f>Feb!BC34</f>
        <v>0</v>
      </c>
      <c r="BE21" s="49">
        <f>Feb!BD34</f>
        <v>0</v>
      </c>
      <c r="BF21" s="49">
        <f>Feb!BE34</f>
        <v>0</v>
      </c>
      <c r="BG21" s="68">
        <f>Feb!BF34</f>
        <v>0</v>
      </c>
      <c r="BH21" s="49">
        <f>Feb!BG34</f>
        <v>0</v>
      </c>
      <c r="BI21" s="49">
        <f>Feb!BH34</f>
        <v>0</v>
      </c>
      <c r="BJ21" s="49">
        <f>Feb!BM34</f>
        <v>0</v>
      </c>
      <c r="BK21" s="68">
        <f>Feb!BN34</f>
        <v>0</v>
      </c>
      <c r="BL21" s="49">
        <f>Feb!BK34</f>
        <v>0</v>
      </c>
      <c r="BM21" s="49">
        <f>Feb!BL34</f>
        <v>0</v>
      </c>
      <c r="BN21" s="49">
        <f>Feb!BM34</f>
        <v>0</v>
      </c>
      <c r="BO21" s="49">
        <f>Feb!BN34</f>
        <v>0</v>
      </c>
    </row>
    <row r="22" spans="1:67" x14ac:dyDescent="0.2">
      <c r="A22" s="12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33"/>
      <c r="S22" s="35"/>
      <c r="T22" s="35"/>
      <c r="U22" s="35"/>
      <c r="V22" s="35"/>
      <c r="W22" s="35"/>
      <c r="X22" s="35"/>
      <c r="Y22" s="35"/>
      <c r="Z22" s="35"/>
      <c r="AA22" s="35"/>
      <c r="AB22" s="65"/>
      <c r="AC22" s="33"/>
      <c r="AD22" s="128"/>
      <c r="AE22" s="35"/>
      <c r="AF22" s="35"/>
      <c r="AG22" s="35"/>
      <c r="AH22" s="35"/>
      <c r="AI22" s="35"/>
      <c r="AJ22" s="35"/>
      <c r="AK22" s="35"/>
      <c r="AL22" s="35"/>
      <c r="AM22" s="35"/>
      <c r="AN22" s="34"/>
      <c r="AO22" s="35"/>
      <c r="AP22" s="35"/>
      <c r="AQ22" s="35"/>
      <c r="AR22" s="35"/>
      <c r="AS22" s="79"/>
      <c r="AU22" s="35"/>
      <c r="AV22" s="35"/>
      <c r="AW22" s="79"/>
      <c r="BA22" s="61"/>
      <c r="BG22" s="61"/>
      <c r="BK22" s="61"/>
    </row>
    <row r="23" spans="1:67" x14ac:dyDescent="0.2">
      <c r="A23" s="127" t="s">
        <v>54</v>
      </c>
      <c r="B23" s="49"/>
      <c r="C23" s="49">
        <f>SUM(P23+AB23+AM23+AS23+AW23+BA23+BG23+BK23+BO23)</f>
        <v>0</v>
      </c>
      <c r="D23" s="70">
        <f>SUM(E23:O23)</f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1">
        <f>March!P36</f>
        <v>0</v>
      </c>
      <c r="Q23" s="66"/>
      <c r="R23" s="49" t="s">
        <v>54</v>
      </c>
      <c r="S23" s="63">
        <f>SUM(T23:AA23)</f>
        <v>0</v>
      </c>
      <c r="T23" s="63">
        <f>March!R36</f>
        <v>0</v>
      </c>
      <c r="U23" s="63">
        <f>March!S36</f>
        <v>0</v>
      </c>
      <c r="V23" s="63">
        <f>March!T36</f>
        <v>0</v>
      </c>
      <c r="W23" s="63">
        <f>March!U36</f>
        <v>0</v>
      </c>
      <c r="X23" s="63">
        <f>March!V36</f>
        <v>0</v>
      </c>
      <c r="Y23" s="63">
        <f>March!W36</f>
        <v>0</v>
      </c>
      <c r="Z23" s="63">
        <f>March!X36</f>
        <v>0</v>
      </c>
      <c r="AA23" s="63">
        <f>March!Y36</f>
        <v>0</v>
      </c>
      <c r="AB23" s="64">
        <f>March!Z36</f>
        <v>0</v>
      </c>
      <c r="AC23" s="66"/>
      <c r="AD23" s="127" t="s">
        <v>54</v>
      </c>
      <c r="AE23" s="63">
        <f>March!AA36</f>
        <v>0</v>
      </c>
      <c r="AF23" s="63">
        <f>March!AB36</f>
        <v>0</v>
      </c>
      <c r="AG23" s="63">
        <f>March!AC36</f>
        <v>0</v>
      </c>
      <c r="AH23" s="63">
        <f>March!AD36</f>
        <v>0</v>
      </c>
      <c r="AI23" s="63">
        <f>March!AE36</f>
        <v>0</v>
      </c>
      <c r="AJ23" s="63">
        <f>March!AF36</f>
        <v>0</v>
      </c>
      <c r="AK23" s="63">
        <f>March!AG36</f>
        <v>0</v>
      </c>
      <c r="AL23" s="63">
        <f>March!AH36</f>
        <v>0</v>
      </c>
      <c r="AM23" s="63">
        <f>March!AI36</f>
        <v>0</v>
      </c>
      <c r="AN23" s="80">
        <f>March!AL36</f>
        <v>0</v>
      </c>
      <c r="AO23" s="63">
        <f>March!AM36</f>
        <v>0</v>
      </c>
      <c r="AP23" s="63">
        <f>March!AN36</f>
        <v>0</v>
      </c>
      <c r="AQ23" s="63">
        <f>March!AO36</f>
        <v>0</v>
      </c>
      <c r="AR23" s="63">
        <f>March!AP36</f>
        <v>0</v>
      </c>
      <c r="AS23" s="78">
        <f>March!AQ36</f>
        <v>0</v>
      </c>
      <c r="AT23" s="49">
        <f>March!AS36</f>
        <v>0</v>
      </c>
      <c r="AU23" s="63">
        <f>March!AT36</f>
        <v>0</v>
      </c>
      <c r="AV23" s="63">
        <f>March!AU36</f>
        <v>0</v>
      </c>
      <c r="AW23" s="78">
        <f>March!AV36</f>
        <v>0</v>
      </c>
      <c r="AX23" s="49">
        <f>March!AW36</f>
        <v>0</v>
      </c>
      <c r="AY23" s="49">
        <f>March!AX36</f>
        <v>0</v>
      </c>
      <c r="AZ23" s="49">
        <f>March!AY36</f>
        <v>0</v>
      </c>
      <c r="BA23" s="68">
        <f>March!AZ36</f>
        <v>0</v>
      </c>
      <c r="BB23" s="49">
        <f>March!BA36</f>
        <v>0</v>
      </c>
      <c r="BC23" s="49">
        <f>March!BB36</f>
        <v>0</v>
      </c>
      <c r="BD23" s="49">
        <f>March!BC36</f>
        <v>0</v>
      </c>
      <c r="BE23" s="49">
        <f>March!BD36</f>
        <v>0</v>
      </c>
      <c r="BF23" s="49">
        <f>March!BE36</f>
        <v>0</v>
      </c>
      <c r="BG23" s="68">
        <f>March!BF36</f>
        <v>0</v>
      </c>
      <c r="BH23" s="49">
        <f>March!BG36</f>
        <v>0</v>
      </c>
      <c r="BI23" s="49">
        <f>March!BH36</f>
        <v>0</v>
      </c>
      <c r="BJ23" s="49">
        <f>March!BI36</f>
        <v>0</v>
      </c>
      <c r="BK23" s="68">
        <f>March!BJ36</f>
        <v>0</v>
      </c>
      <c r="BL23" s="49">
        <f>March!BK36</f>
        <v>0</v>
      </c>
      <c r="BM23" s="49">
        <f>March!BL36</f>
        <v>0</v>
      </c>
      <c r="BN23" s="49">
        <f>March!BM36</f>
        <v>0</v>
      </c>
      <c r="BO23" s="49">
        <f>March!BN36</f>
        <v>0</v>
      </c>
    </row>
    <row r="24" spans="1:67" x14ac:dyDescent="0.2">
      <c r="A24" s="128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33"/>
      <c r="S24" s="35"/>
      <c r="T24" s="35"/>
      <c r="U24" s="35"/>
      <c r="V24" s="35"/>
      <c r="W24" s="35"/>
      <c r="X24" s="35"/>
      <c r="Y24" s="35"/>
      <c r="Z24" s="35"/>
      <c r="AA24" s="35"/>
      <c r="AB24" s="65"/>
      <c r="AC24" s="33"/>
      <c r="AD24" s="128"/>
      <c r="AE24" s="35"/>
      <c r="AF24" s="35"/>
      <c r="AG24" s="35"/>
      <c r="AH24" s="35"/>
      <c r="AI24" s="35"/>
      <c r="AJ24" s="35"/>
      <c r="AK24" s="35"/>
      <c r="AL24" s="35"/>
      <c r="AM24" s="35"/>
      <c r="AN24" s="34"/>
      <c r="AO24" s="35"/>
      <c r="AP24" s="35"/>
      <c r="AQ24" s="35"/>
      <c r="AR24" s="35"/>
      <c r="AS24" s="79"/>
      <c r="AU24" s="35"/>
      <c r="AV24" s="35"/>
      <c r="AW24" s="79"/>
      <c r="BA24" s="61"/>
      <c r="BG24" s="61"/>
      <c r="BK24" s="61"/>
    </row>
    <row r="25" spans="1:67" x14ac:dyDescent="0.2">
      <c r="A25" s="127" t="s">
        <v>55</v>
      </c>
      <c r="B25" s="49"/>
      <c r="C25" s="49">
        <f>SUM(P25+AB25+AM25+AS25+AW25+BA25+BG25+BK25+BO25)</f>
        <v>0</v>
      </c>
      <c r="D25" s="70">
        <f>SUM(E25:O25)</f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1">
        <f>April!P35</f>
        <v>0</v>
      </c>
      <c r="Q25" s="66"/>
      <c r="R25" s="49" t="s">
        <v>55</v>
      </c>
      <c r="S25" s="63">
        <f>SUM(T25:AA25)</f>
        <v>0</v>
      </c>
      <c r="T25" s="63">
        <f>April!R35</f>
        <v>0</v>
      </c>
      <c r="U25" s="63">
        <f>April!S35</f>
        <v>0</v>
      </c>
      <c r="V25" s="63">
        <f>April!T35</f>
        <v>0</v>
      </c>
      <c r="W25" s="63">
        <f>April!U35</f>
        <v>0</v>
      </c>
      <c r="X25" s="63">
        <f>April!V35</f>
        <v>0</v>
      </c>
      <c r="Y25" s="63">
        <f>April!W35</f>
        <v>0</v>
      </c>
      <c r="Z25" s="63">
        <f>April!X35</f>
        <v>0</v>
      </c>
      <c r="AA25" s="63">
        <f>April!Y35</f>
        <v>0</v>
      </c>
      <c r="AB25" s="64">
        <f>April!Z35</f>
        <v>0</v>
      </c>
      <c r="AC25" s="66"/>
      <c r="AD25" s="127" t="s">
        <v>55</v>
      </c>
      <c r="AE25" s="63">
        <f>April!AA35</f>
        <v>0</v>
      </c>
      <c r="AF25" s="63">
        <f>April!AB35</f>
        <v>0</v>
      </c>
      <c r="AG25" s="63">
        <f>April!AC35</f>
        <v>0</v>
      </c>
      <c r="AH25" s="63">
        <f>April!AD35</f>
        <v>0</v>
      </c>
      <c r="AI25" s="63">
        <f>April!AE35</f>
        <v>0</v>
      </c>
      <c r="AJ25" s="63">
        <f>April!AF35</f>
        <v>0</v>
      </c>
      <c r="AK25" s="63">
        <f>April!AG35</f>
        <v>0</v>
      </c>
      <c r="AL25" s="63">
        <f>April!AH35</f>
        <v>0</v>
      </c>
      <c r="AM25" s="63">
        <f>April!AI35</f>
        <v>0</v>
      </c>
      <c r="AN25" s="80">
        <f>April!AL35</f>
        <v>0</v>
      </c>
      <c r="AO25" s="63">
        <f>April!AM35</f>
        <v>0</v>
      </c>
      <c r="AP25" s="63">
        <f>April!AN35</f>
        <v>0</v>
      </c>
      <c r="AQ25" s="63">
        <f>April!AO35</f>
        <v>0</v>
      </c>
      <c r="AR25" s="63">
        <f>April!AP35</f>
        <v>0</v>
      </c>
      <c r="AS25" s="78">
        <f>April!AQ35</f>
        <v>0</v>
      </c>
      <c r="AT25" s="49">
        <f>April!AS35</f>
        <v>0</v>
      </c>
      <c r="AU25" s="63">
        <f>April!AT35</f>
        <v>0</v>
      </c>
      <c r="AV25" s="63">
        <f>April!AU35</f>
        <v>0</v>
      </c>
      <c r="AW25" s="78">
        <f>April!AV35</f>
        <v>0</v>
      </c>
      <c r="AX25" s="49">
        <f>April!AW35</f>
        <v>0</v>
      </c>
      <c r="AY25" s="49">
        <f>April!AX35</f>
        <v>0</v>
      </c>
      <c r="AZ25" s="49">
        <f>April!AY35</f>
        <v>0</v>
      </c>
      <c r="BA25" s="68">
        <f>April!AZ35</f>
        <v>0</v>
      </c>
      <c r="BB25" s="49">
        <f>April!BA35</f>
        <v>0</v>
      </c>
      <c r="BC25" s="49">
        <f>April!BB35</f>
        <v>0</v>
      </c>
      <c r="BD25" s="49">
        <f>April!BC35</f>
        <v>0</v>
      </c>
      <c r="BE25" s="49">
        <f>April!BD35</f>
        <v>0</v>
      </c>
      <c r="BF25" s="49">
        <f>April!BE35</f>
        <v>0</v>
      </c>
      <c r="BG25" s="68">
        <f>April!BF35</f>
        <v>0</v>
      </c>
      <c r="BH25" s="49">
        <f>April!BG34</f>
        <v>0</v>
      </c>
      <c r="BI25" s="49">
        <f>April!BH35</f>
        <v>0</v>
      </c>
      <c r="BJ25" s="49">
        <f>April!BI34</f>
        <v>0</v>
      </c>
      <c r="BK25" s="68">
        <f>April!BJ34</f>
        <v>0</v>
      </c>
      <c r="BL25" s="49">
        <f>April!BK34</f>
        <v>0</v>
      </c>
      <c r="BM25" s="49">
        <f>April!BL35</f>
        <v>0</v>
      </c>
      <c r="BN25" s="49">
        <f>April!BM34</f>
        <v>0</v>
      </c>
      <c r="BO25" s="49">
        <f>April!BN34</f>
        <v>0</v>
      </c>
    </row>
    <row r="26" spans="1:67" x14ac:dyDescent="0.2">
      <c r="A26" s="128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33"/>
      <c r="S26" s="35"/>
      <c r="T26" s="35"/>
      <c r="U26" s="35"/>
      <c r="V26" s="35"/>
      <c r="W26" s="35"/>
      <c r="X26" s="35"/>
      <c r="Y26" s="35"/>
      <c r="Z26" s="35"/>
      <c r="AA26" s="35"/>
      <c r="AB26" s="65"/>
      <c r="AC26" s="33"/>
      <c r="AD26" s="128"/>
      <c r="AE26" s="35"/>
      <c r="AF26" s="35"/>
      <c r="AG26" s="35"/>
      <c r="AH26" s="35"/>
      <c r="AI26" s="35"/>
      <c r="AJ26" s="35"/>
      <c r="AK26" s="35"/>
      <c r="AL26" s="35"/>
      <c r="AM26" s="35"/>
      <c r="AN26" s="34"/>
      <c r="AO26" s="35"/>
      <c r="AP26" s="35"/>
      <c r="AQ26" s="35"/>
      <c r="AR26" s="35"/>
      <c r="AS26" s="79"/>
      <c r="AU26" s="35"/>
      <c r="AV26" s="35"/>
      <c r="AW26" s="79"/>
      <c r="BA26" s="61"/>
      <c r="BG26" s="61"/>
      <c r="BK26" s="61"/>
    </row>
    <row r="27" spans="1:67" x14ac:dyDescent="0.2">
      <c r="A27" s="129" t="s">
        <v>56</v>
      </c>
      <c r="B27" s="49"/>
      <c r="C27" s="49">
        <f>SUM(P27+AB27+AM27+AS27+AW27+BA27+BG27+BK27+BO27)</f>
        <v>0</v>
      </c>
      <c r="D27" s="70">
        <f>SUM(E27:O27)</f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1">
        <f>May!P36</f>
        <v>0</v>
      </c>
      <c r="Q27" s="66"/>
      <c r="R27" s="49" t="s">
        <v>56</v>
      </c>
      <c r="S27" s="63">
        <f>SUM(T27:AA27)</f>
        <v>0</v>
      </c>
      <c r="T27" s="63">
        <v>0</v>
      </c>
      <c r="U27" s="63">
        <f>May!T36</f>
        <v>0</v>
      </c>
      <c r="V27" s="63">
        <f>May!U36</f>
        <v>0</v>
      </c>
      <c r="W27" s="63">
        <f>May!V36</f>
        <v>0</v>
      </c>
      <c r="X27" s="63">
        <f>May!W36</f>
        <v>0</v>
      </c>
      <c r="Y27" s="63">
        <f>May!X36</f>
        <v>0</v>
      </c>
      <c r="Z27" s="63">
        <f>May!Y36</f>
        <v>0</v>
      </c>
      <c r="AA27" s="63">
        <f>May!Z36</f>
        <v>0</v>
      </c>
      <c r="AB27" s="64">
        <f>May!AA36</f>
        <v>0</v>
      </c>
      <c r="AC27" s="66"/>
      <c r="AD27" s="129" t="s">
        <v>56</v>
      </c>
      <c r="AE27" s="63">
        <f>May!AC36</f>
        <v>0</v>
      </c>
      <c r="AF27" s="63">
        <f>May!AD36</f>
        <v>0</v>
      </c>
      <c r="AG27" s="63">
        <f>May!AE36</f>
        <v>0</v>
      </c>
      <c r="AH27" s="63">
        <f>May!AF36</f>
        <v>0</v>
      </c>
      <c r="AI27" s="63">
        <f>May!AG36</f>
        <v>0</v>
      </c>
      <c r="AJ27" s="63">
        <f>May!AH36</f>
        <v>0</v>
      </c>
      <c r="AK27" s="63">
        <f>May!AI36</f>
        <v>0</v>
      </c>
      <c r="AL27" s="63">
        <f>May!AJ36</f>
        <v>0</v>
      </c>
      <c r="AM27" s="63">
        <f>May!AK36</f>
        <v>0</v>
      </c>
      <c r="AN27" s="80">
        <f>May!AM36</f>
        <v>0</v>
      </c>
      <c r="AO27" s="63">
        <f>May!AN36</f>
        <v>0</v>
      </c>
      <c r="AP27" s="63">
        <f>May!AO36</f>
        <v>0</v>
      </c>
      <c r="AQ27" s="63">
        <f>May!AP36</f>
        <v>0</v>
      </c>
      <c r="AR27" s="63">
        <f>May!AQ36</f>
        <v>0</v>
      </c>
      <c r="AS27" s="78">
        <f>May!AR36</f>
        <v>0</v>
      </c>
      <c r="AT27" s="49">
        <f>May!AT36</f>
        <v>0</v>
      </c>
      <c r="AU27" s="63">
        <f>May!AU36</f>
        <v>0</v>
      </c>
      <c r="AV27" s="63">
        <f>May!AV36</f>
        <v>0</v>
      </c>
      <c r="AW27" s="78">
        <f>May!AW36</f>
        <v>0</v>
      </c>
      <c r="AX27" s="49">
        <f>May!AY36</f>
        <v>0</v>
      </c>
      <c r="AY27" s="49">
        <f>May!AZ36</f>
        <v>0</v>
      </c>
      <c r="AZ27" s="49">
        <f>May!BA36</f>
        <v>0</v>
      </c>
      <c r="BA27" s="68">
        <f>May!BB36</f>
        <v>0</v>
      </c>
      <c r="BB27" s="49">
        <f>May!BC36</f>
        <v>0</v>
      </c>
      <c r="BC27" s="49">
        <f>May!BD36</f>
        <v>0</v>
      </c>
      <c r="BD27" s="49">
        <f>May!BE36</f>
        <v>0</v>
      </c>
      <c r="BE27" s="49">
        <f>May!BF36</f>
        <v>0</v>
      </c>
      <c r="BF27" s="49">
        <f>May!BG36</f>
        <v>0</v>
      </c>
      <c r="BG27" s="68">
        <f>May!BH36</f>
        <v>0</v>
      </c>
      <c r="BH27" s="49">
        <f>May!BI36</f>
        <v>0</v>
      </c>
      <c r="BI27" s="49">
        <f>May!BJ36</f>
        <v>0</v>
      </c>
      <c r="BJ27" s="49">
        <f>May!BK36</f>
        <v>0</v>
      </c>
      <c r="BK27" s="68">
        <f>May!BL36</f>
        <v>0</v>
      </c>
      <c r="BL27" s="49">
        <f>May!BM36</f>
        <v>0</v>
      </c>
      <c r="BM27" s="49">
        <f>May!BN36</f>
        <v>0</v>
      </c>
      <c r="BN27" s="49">
        <f>May!BO36</f>
        <v>0</v>
      </c>
      <c r="BO27" s="49">
        <f>May!BP36</f>
        <v>0</v>
      </c>
    </row>
    <row r="28" spans="1:67" x14ac:dyDescent="0.2">
      <c r="T28" s="35"/>
      <c r="U28" s="35"/>
      <c r="V28" s="35"/>
      <c r="W28" s="35"/>
      <c r="X28" s="35"/>
      <c r="Y28" s="35"/>
      <c r="Z28" s="35"/>
      <c r="AA28" s="35"/>
      <c r="AB28" s="35"/>
      <c r="AC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67" x14ac:dyDescent="0.2">
      <c r="T29" s="35"/>
      <c r="U29" s="35"/>
      <c r="V29" s="35"/>
      <c r="W29" s="35"/>
      <c r="X29" s="35"/>
      <c r="Y29" s="35"/>
      <c r="Z29" s="35"/>
      <c r="AA29" s="35"/>
      <c r="AB29" s="35"/>
      <c r="AC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67" x14ac:dyDescent="0.2">
      <c r="A30" t="s">
        <v>139</v>
      </c>
      <c r="B30">
        <f t="shared" ref="B30:N30" si="0">SUM(B4:B27)</f>
        <v>0</v>
      </c>
      <c r="C30">
        <f>SUM(C4:C27)</f>
        <v>33758</v>
      </c>
      <c r="D30">
        <f>SUM(D4:D27)</f>
        <v>28405</v>
      </c>
      <c r="E30">
        <f>SUM(E4:E27)</f>
        <v>17509</v>
      </c>
      <c r="F30">
        <f>SUM(F4:F27)</f>
        <v>4679</v>
      </c>
      <c r="G30">
        <f t="shared" si="0"/>
        <v>852</v>
      </c>
      <c r="H30">
        <f t="shared" si="0"/>
        <v>852</v>
      </c>
      <c r="I30">
        <f t="shared" si="0"/>
        <v>852</v>
      </c>
      <c r="J30">
        <f t="shared" si="0"/>
        <v>851</v>
      </c>
      <c r="K30">
        <f>SUM(K4:K27)</f>
        <v>688</v>
      </c>
      <c r="L30">
        <f t="shared" si="0"/>
        <v>687</v>
      </c>
      <c r="M30">
        <f t="shared" si="0"/>
        <v>687</v>
      </c>
      <c r="N30">
        <f t="shared" si="0"/>
        <v>690</v>
      </c>
      <c r="O30">
        <f>SUM(O5:O27)</f>
        <v>58</v>
      </c>
      <c r="P30">
        <f>SUM(P4:P27)</f>
        <v>28408</v>
      </c>
      <c r="S30">
        <f t="shared" ref="S30:AJ30" si="1">SUM(S5:S27)</f>
        <v>5273</v>
      </c>
      <c r="T30">
        <f t="shared" si="1"/>
        <v>3241</v>
      </c>
      <c r="U30">
        <f>SUM(U5:U27)</f>
        <v>0</v>
      </c>
      <c r="V30">
        <f t="shared" si="1"/>
        <v>763</v>
      </c>
      <c r="W30">
        <f>SUM(W5:W27)</f>
        <v>190</v>
      </c>
      <c r="X30">
        <f>SUM(X5:X27)</f>
        <v>0</v>
      </c>
      <c r="Y30">
        <f t="shared" si="1"/>
        <v>1067</v>
      </c>
      <c r="Z30">
        <f t="shared" si="1"/>
        <v>4</v>
      </c>
      <c r="AA30">
        <f t="shared" si="1"/>
        <v>8</v>
      </c>
      <c r="AB30">
        <f>SUM(AB5:AB27)</f>
        <v>5273</v>
      </c>
      <c r="AE30" s="35">
        <f t="shared" si="1"/>
        <v>17</v>
      </c>
      <c r="AF30" s="35">
        <f t="shared" si="1"/>
        <v>0</v>
      </c>
      <c r="AG30" s="35">
        <f t="shared" si="1"/>
        <v>9</v>
      </c>
      <c r="AH30" s="35">
        <f t="shared" si="1"/>
        <v>0</v>
      </c>
      <c r="AI30" s="35">
        <f t="shared" si="1"/>
        <v>6</v>
      </c>
      <c r="AJ30" s="35">
        <f t="shared" si="1"/>
        <v>0</v>
      </c>
      <c r="AK30" s="35">
        <f>SUM(AK5:AK27)</f>
        <v>2</v>
      </c>
      <c r="AL30" s="35">
        <f>SUM(AL5:AL27)</f>
        <v>0</v>
      </c>
      <c r="AM30" s="35">
        <f>SUM(AM5:AM27)</f>
        <v>17</v>
      </c>
      <c r="AN30">
        <f>SUM(AN5:AN27)</f>
        <v>16</v>
      </c>
      <c r="AO30">
        <f t="shared" ref="AO30:BN30" si="2">SUM(AO5:AO27)</f>
        <v>0</v>
      </c>
      <c r="AP30">
        <f t="shared" si="2"/>
        <v>1</v>
      </c>
      <c r="AQ30">
        <f t="shared" si="2"/>
        <v>15</v>
      </c>
      <c r="AR30">
        <f t="shared" si="2"/>
        <v>0</v>
      </c>
      <c r="AS30">
        <f>SUM(AS5:AS27)</f>
        <v>16</v>
      </c>
      <c r="AT30">
        <f t="shared" si="2"/>
        <v>1</v>
      </c>
      <c r="AU30">
        <f t="shared" si="2"/>
        <v>1</v>
      </c>
      <c r="AV30">
        <f t="shared" si="2"/>
        <v>0</v>
      </c>
      <c r="AW30">
        <f>SUM(AW5:AW27)</f>
        <v>1</v>
      </c>
      <c r="AX30">
        <f t="shared" si="2"/>
        <v>0</v>
      </c>
      <c r="AY30">
        <f t="shared" si="2"/>
        <v>0</v>
      </c>
      <c r="AZ30">
        <f t="shared" si="2"/>
        <v>0</v>
      </c>
      <c r="BA30">
        <f t="shared" si="2"/>
        <v>0</v>
      </c>
      <c r="BB30">
        <f>SUM(BB5:BB27)</f>
        <v>24</v>
      </c>
      <c r="BC30">
        <f t="shared" si="2"/>
        <v>2</v>
      </c>
      <c r="BD30">
        <f>SUM(BD5:BD27)</f>
        <v>22</v>
      </c>
      <c r="BE30">
        <f t="shared" si="2"/>
        <v>0</v>
      </c>
      <c r="BF30">
        <f t="shared" si="2"/>
        <v>0</v>
      </c>
      <c r="BG30">
        <f>SUM(BG5:BG27)</f>
        <v>24</v>
      </c>
      <c r="BH30">
        <f>SUM(BH5:BH27)</f>
        <v>19</v>
      </c>
      <c r="BI30">
        <f>SUM(BI5:BI27)</f>
        <v>19</v>
      </c>
      <c r="BJ30">
        <f t="shared" si="2"/>
        <v>0</v>
      </c>
      <c r="BK30">
        <f>SUM(BK5:BK27)</f>
        <v>19</v>
      </c>
      <c r="BL30">
        <f t="shared" si="2"/>
        <v>0</v>
      </c>
      <c r="BM30">
        <f>SUM(BM5:BM27)</f>
        <v>0</v>
      </c>
      <c r="BN30">
        <f t="shared" si="2"/>
        <v>0</v>
      </c>
      <c r="BO30">
        <f>SUM(BO5:BO27)</f>
        <v>0</v>
      </c>
    </row>
    <row r="31" spans="1:67" x14ac:dyDescent="0.2">
      <c r="J31" s="124" t="s">
        <v>18</v>
      </c>
      <c r="L31" s="124"/>
      <c r="M31" s="124"/>
      <c r="N31" s="124"/>
      <c r="O31" s="124">
        <f>SUM(G30+H30+I30+J30)</f>
        <v>3407</v>
      </c>
    </row>
    <row r="32" spans="1:67" x14ac:dyDescent="0.2">
      <c r="J32" s="124" t="s">
        <v>65</v>
      </c>
      <c r="L32" s="124"/>
      <c r="M32" s="124"/>
      <c r="N32" s="124"/>
      <c r="O32" s="124">
        <f>SUM(K30:N30)</f>
        <v>2752</v>
      </c>
    </row>
    <row r="33" spans="10:15" x14ac:dyDescent="0.2">
      <c r="J33" s="124" t="s">
        <v>66</v>
      </c>
      <c r="L33" s="124"/>
      <c r="M33" s="124"/>
      <c r="O33" s="123">
        <f>SUM(E30)</f>
        <v>17509</v>
      </c>
    </row>
    <row r="34" spans="10:15" x14ac:dyDescent="0.2">
      <c r="J34" s="124" t="s">
        <v>67</v>
      </c>
      <c r="O34" s="124">
        <f>SUM(E30+G30+H30+I30+J30+K30+L30+M30+N30)</f>
        <v>23668</v>
      </c>
    </row>
    <row r="35" spans="10:15" x14ac:dyDescent="0.2">
      <c r="J35" s="124" t="s">
        <v>68</v>
      </c>
      <c r="L35" s="124"/>
      <c r="M35" s="124"/>
      <c r="N35" s="124"/>
      <c r="O35" s="124">
        <f>SUM(E30+F30+G30+H30+I30+J30+K30+L30+M30+N30+O30)</f>
        <v>28405</v>
      </c>
    </row>
  </sheetData>
  <mergeCells count="15">
    <mergeCell ref="BL1:BO1"/>
    <mergeCell ref="AF3:AG3"/>
    <mergeCell ref="AJ3:AK3"/>
    <mergeCell ref="AP3:AQ3"/>
    <mergeCell ref="AT1:AW1"/>
    <mergeCell ref="AX1:BA1"/>
    <mergeCell ref="BB1:BG1"/>
    <mergeCell ref="BH1:BK1"/>
    <mergeCell ref="AN1:AS1"/>
    <mergeCell ref="B1:C1"/>
    <mergeCell ref="D1:P1"/>
    <mergeCell ref="S1:AB1"/>
    <mergeCell ref="AE1:AM1"/>
    <mergeCell ref="V3:X3"/>
    <mergeCell ref="T3:U3"/>
  </mergeCells>
  <phoneticPr fontId="2" type="noConversion"/>
  <pageMargins left="0.25" right="0.25" top="0.25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topLeftCell="W1" zoomScale="75" workbookViewId="0">
      <selection activeCell="AT29" sqref="AT29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61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112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89"/>
      <c r="BB4" s="14"/>
      <c r="BC4" s="14"/>
      <c r="BD4" s="14"/>
      <c r="BE4" s="8"/>
      <c r="BF4" s="100"/>
      <c r="BG4" s="89"/>
      <c r="BH4" s="5"/>
      <c r="BI4" s="8"/>
      <c r="BJ4" s="81"/>
      <c r="BK4" s="98"/>
      <c r="BL4" s="1"/>
      <c r="BM4" s="1"/>
      <c r="BN4" s="113"/>
      <c r="BO4" s="1"/>
    </row>
    <row r="5" spans="1:67" x14ac:dyDescent="0.2">
      <c r="A5" s="18">
        <v>41306</v>
      </c>
      <c r="B5">
        <f t="shared" ref="B5:B33" si="0">SUM(D5+Q5+AA5+AL5+AS5+AW5+BA5+BG5+BK5)</f>
        <v>0</v>
      </c>
      <c r="C5">
        <f>SUM(B5)</f>
        <v>0</v>
      </c>
      <c r="D5" s="8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0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41306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41306</v>
      </c>
      <c r="AS5" s="83">
        <f>SUM(AT5:AU5)</f>
        <v>0</v>
      </c>
      <c r="AT5" s="47"/>
      <c r="AU5" s="47"/>
      <c r="AV5" s="94">
        <f>SUM(AT5:AU5)</f>
        <v>0</v>
      </c>
      <c r="AW5" s="83">
        <f>SUM(AX5:AY5)</f>
        <v>0</v>
      </c>
      <c r="AX5" s="47"/>
      <c r="AY5" s="47"/>
      <c r="AZ5" s="94">
        <f>SUM(AW5:AY5)</f>
        <v>0</v>
      </c>
      <c r="BA5" s="91">
        <f>SUM(BB5:BE5)</f>
        <v>0</v>
      </c>
      <c r="BB5" s="120"/>
      <c r="BC5" s="47"/>
      <c r="BD5" s="47"/>
      <c r="BE5" s="47"/>
      <c r="BF5" s="94">
        <f>SUM(BB5:BE5)</f>
        <v>0</v>
      </c>
      <c r="BG5" s="90">
        <f>SUM(BH5:BI5)</f>
        <v>0</v>
      </c>
      <c r="BH5" s="120"/>
      <c r="BI5" s="47"/>
      <c r="BJ5" s="94">
        <f>SUM(BH5:BI5)</f>
        <v>0</v>
      </c>
      <c r="BK5" s="90">
        <f>SUM(BL5:BM5)</f>
        <v>0</v>
      </c>
      <c r="BL5" s="120"/>
      <c r="BM5" s="47"/>
      <c r="BN5" s="114">
        <f>SUM(BL5:BM5)</f>
        <v>0</v>
      </c>
      <c r="BO5" s="101"/>
    </row>
    <row r="6" spans="1:67" ht="15" customHeight="1" x14ac:dyDescent="0.2">
      <c r="A6" s="18">
        <v>41307</v>
      </c>
      <c r="B6">
        <f t="shared" si="0"/>
        <v>0</v>
      </c>
      <c r="C6">
        <f>SUM(C5+B6)</f>
        <v>0</v>
      </c>
      <c r="D6" s="83">
        <f t="shared" ref="D6:D33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1" si="2">SUM(P5+D6)</f>
        <v>0</v>
      </c>
      <c r="Q6" s="91">
        <f t="shared" ref="Q6:Q31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0" si="4">SUM(Z5+Q6)</f>
        <v>0</v>
      </c>
      <c r="AA6" s="83">
        <f t="shared" ref="AA6:AA33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41307</v>
      </c>
      <c r="AL6" s="83">
        <f t="shared" ref="AL6:AL33" si="6">SUM(AM6:AP6)</f>
        <v>0</v>
      </c>
      <c r="AM6" s="47"/>
      <c r="AN6" s="47"/>
      <c r="AO6" s="47"/>
      <c r="AP6" s="47"/>
      <c r="AQ6" s="94">
        <f>SUM(AQ5+AL6)</f>
        <v>0</v>
      </c>
      <c r="AR6" s="18">
        <v>41307</v>
      </c>
      <c r="AS6" s="83">
        <f t="shared" ref="AS6:AS33" si="7">SUM(AT6:AU6)</f>
        <v>0</v>
      </c>
      <c r="AT6" s="47"/>
      <c r="AU6" s="47"/>
      <c r="AV6" s="94">
        <f>SUM(AS6+AV5)</f>
        <v>0</v>
      </c>
      <c r="AW6" s="83">
        <f t="shared" ref="AW6:AW33" si="8">SUM(AX6:AY6)</f>
        <v>0</v>
      </c>
      <c r="AX6" s="47"/>
      <c r="AY6" s="47"/>
      <c r="AZ6" s="94">
        <f>SUM(AW6+AZ5)</f>
        <v>0</v>
      </c>
      <c r="BA6" s="91">
        <f t="shared" ref="BA6:BA33" si="9">SUM(BB6:BE6)</f>
        <v>0</v>
      </c>
      <c r="BB6" s="120"/>
      <c r="BC6" s="47"/>
      <c r="BD6" s="47"/>
      <c r="BE6" s="47"/>
      <c r="BF6" s="94">
        <f>SUM(BA6+BF5)</f>
        <v>0</v>
      </c>
      <c r="BG6" s="91">
        <f t="shared" ref="BG6:BG33" si="10">SUM(BH6:BI6)</f>
        <v>0</v>
      </c>
      <c r="BH6" s="120"/>
      <c r="BI6" s="47"/>
      <c r="BJ6" s="94">
        <f>SUM(BG6+BJ5)</f>
        <v>0</v>
      </c>
      <c r="BK6" s="91">
        <f t="shared" ref="BK6:BK33" si="11">SUM(BL6:BM6)</f>
        <v>0</v>
      </c>
      <c r="BL6" s="120"/>
      <c r="BM6" s="47"/>
      <c r="BN6" s="115">
        <f>SUM(BK6+BN5)</f>
        <v>0</v>
      </c>
      <c r="BO6" s="101"/>
    </row>
    <row r="7" spans="1:67" x14ac:dyDescent="0.2">
      <c r="A7" s="18">
        <v>41308</v>
      </c>
      <c r="B7">
        <f t="shared" si="0"/>
        <v>0</v>
      </c>
      <c r="C7">
        <f t="shared" ref="C7:C31" si="12">SUM(C6+B7)</f>
        <v>0</v>
      </c>
      <c r="D7" s="83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2" si="13">SUM(AI6+AA7)</f>
        <v>0</v>
      </c>
      <c r="AJ7" s="35"/>
      <c r="AK7" s="18">
        <v>41308</v>
      </c>
      <c r="AL7" s="83">
        <f t="shared" si="6"/>
        <v>0</v>
      </c>
      <c r="AM7" s="47"/>
      <c r="AN7" s="47"/>
      <c r="AO7" s="47"/>
      <c r="AP7" s="47"/>
      <c r="AQ7" s="94">
        <f t="shared" ref="AQ7:AQ32" si="14">SUM(AQ6+AL7)</f>
        <v>0</v>
      </c>
      <c r="AR7" s="18">
        <v>41308</v>
      </c>
      <c r="AS7" s="83">
        <f t="shared" si="7"/>
        <v>0</v>
      </c>
      <c r="AT7" s="47"/>
      <c r="AU7" s="47"/>
      <c r="AV7" s="94">
        <f>SUM(AS7+AV6)</f>
        <v>0</v>
      </c>
      <c r="AW7" s="83">
        <f>SUM(AX7:AY7)</f>
        <v>0</v>
      </c>
      <c r="AX7" s="47"/>
      <c r="AY7" s="47"/>
      <c r="AZ7" s="94">
        <f t="shared" ref="AZ7:AZ31" si="15">SUM(AW7+AZ6)</f>
        <v>0</v>
      </c>
      <c r="BA7" s="91">
        <f t="shared" si="9"/>
        <v>0</v>
      </c>
      <c r="BB7" s="120"/>
      <c r="BC7" s="47"/>
      <c r="BD7" s="47"/>
      <c r="BE7" s="47"/>
      <c r="BF7" s="94">
        <f t="shared" ref="BF7:BF31" si="16">SUM(BA7+BF6)</f>
        <v>0</v>
      </c>
      <c r="BG7" s="91">
        <f t="shared" si="10"/>
        <v>0</v>
      </c>
      <c r="BH7" s="120"/>
      <c r="BI7" s="47"/>
      <c r="BJ7" s="94">
        <f>SUM(BG7+BJ6)</f>
        <v>0</v>
      </c>
      <c r="BK7" s="91">
        <f t="shared" si="11"/>
        <v>0</v>
      </c>
      <c r="BL7" s="120"/>
      <c r="BM7" s="47"/>
      <c r="BN7" s="115">
        <f t="shared" ref="BN7:BN31" si="17">SUM(BK7+BN6)</f>
        <v>0</v>
      </c>
      <c r="BO7" s="101"/>
    </row>
    <row r="8" spans="1:67" x14ac:dyDescent="0.2">
      <c r="A8" s="18">
        <v>41309</v>
      </c>
      <c r="B8">
        <f t="shared" si="0"/>
        <v>0</v>
      </c>
      <c r="C8">
        <f t="shared" si="12"/>
        <v>0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0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3"/>
        <v>0</v>
      </c>
      <c r="AJ8" s="35"/>
      <c r="AK8" s="18">
        <v>41309</v>
      </c>
      <c r="AL8" s="83">
        <f t="shared" si="6"/>
        <v>0</v>
      </c>
      <c r="AM8" s="47"/>
      <c r="AN8" s="47"/>
      <c r="AO8" s="47"/>
      <c r="AP8" s="47"/>
      <c r="AQ8" s="94">
        <f t="shared" si="14"/>
        <v>0</v>
      </c>
      <c r="AR8" s="18">
        <v>41309</v>
      </c>
      <c r="AS8" s="83">
        <f t="shared" si="7"/>
        <v>0</v>
      </c>
      <c r="AT8" s="47"/>
      <c r="AU8" s="47"/>
      <c r="AV8" s="94">
        <f>SUM(AS8+AV7)</f>
        <v>0</v>
      </c>
      <c r="AW8" s="83">
        <f t="shared" si="8"/>
        <v>0</v>
      </c>
      <c r="AX8" s="47"/>
      <c r="AY8" s="47"/>
      <c r="AZ8" s="94">
        <f t="shared" si="15"/>
        <v>0</v>
      </c>
      <c r="BA8" s="91">
        <f t="shared" si="9"/>
        <v>0</v>
      </c>
      <c r="BB8" s="120"/>
      <c r="BC8" s="47"/>
      <c r="BD8" s="47"/>
      <c r="BE8" s="47"/>
      <c r="BF8" s="94">
        <f t="shared" si="16"/>
        <v>0</v>
      </c>
      <c r="BG8" s="91">
        <f t="shared" si="10"/>
        <v>0</v>
      </c>
      <c r="BH8" s="120"/>
      <c r="BI8" s="47"/>
      <c r="BJ8" s="94">
        <f>SUM(BG8+BJ7)</f>
        <v>0</v>
      </c>
      <c r="BK8" s="91">
        <f t="shared" si="11"/>
        <v>0</v>
      </c>
      <c r="BL8" s="120"/>
      <c r="BM8" s="47"/>
      <c r="BN8" s="115">
        <f t="shared" si="17"/>
        <v>0</v>
      </c>
      <c r="BO8" s="101"/>
    </row>
    <row r="9" spans="1:67" x14ac:dyDescent="0.2">
      <c r="A9" s="18">
        <v>41310</v>
      </c>
      <c r="B9">
        <f t="shared" si="0"/>
        <v>0</v>
      </c>
      <c r="C9">
        <f t="shared" si="12"/>
        <v>0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0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3"/>
        <v>0</v>
      </c>
      <c r="AJ9" s="35"/>
      <c r="AK9" s="18">
        <v>41310</v>
      </c>
      <c r="AL9" s="83">
        <f t="shared" si="6"/>
        <v>0</v>
      </c>
      <c r="AM9" s="47"/>
      <c r="AN9" s="47"/>
      <c r="AO9" s="47"/>
      <c r="AP9" s="47"/>
      <c r="AQ9" s="94">
        <f t="shared" si="14"/>
        <v>0</v>
      </c>
      <c r="AR9" s="18">
        <v>41310</v>
      </c>
      <c r="AS9" s="83">
        <f>SUM(AT9:AU9)</f>
        <v>0</v>
      </c>
      <c r="AT9" s="47"/>
      <c r="AU9" s="47"/>
      <c r="AV9" s="94">
        <f t="shared" ref="AV9:AV31" si="18">SUM(AS9+AV8)</f>
        <v>0</v>
      </c>
      <c r="AW9" s="83">
        <f t="shared" si="8"/>
        <v>0</v>
      </c>
      <c r="AX9" s="47"/>
      <c r="AY9" s="47"/>
      <c r="AZ9" s="94">
        <f>SUM(AW9+AZ8)</f>
        <v>0</v>
      </c>
      <c r="BA9" s="91">
        <f>SUM(BB9:BE9)</f>
        <v>0</v>
      </c>
      <c r="BB9" s="120"/>
      <c r="BC9" s="47"/>
      <c r="BD9" s="47"/>
      <c r="BE9" s="47"/>
      <c r="BF9" s="94">
        <f t="shared" si="16"/>
        <v>0</v>
      </c>
      <c r="BG9" s="91">
        <f t="shared" si="10"/>
        <v>0</v>
      </c>
      <c r="BH9" s="120"/>
      <c r="BI9" s="47"/>
      <c r="BJ9" s="94">
        <f t="shared" ref="BJ9:BJ31" si="19">SUM(BG9+BJ8)</f>
        <v>0</v>
      </c>
      <c r="BK9" s="91">
        <f t="shared" si="11"/>
        <v>0</v>
      </c>
      <c r="BL9" s="120"/>
      <c r="BM9" s="47"/>
      <c r="BN9" s="115">
        <f t="shared" si="17"/>
        <v>0</v>
      </c>
      <c r="BO9" s="101"/>
    </row>
    <row r="10" spans="1:67" x14ac:dyDescent="0.2">
      <c r="A10" s="18">
        <v>41311</v>
      </c>
      <c r="B10">
        <f t="shared" si="0"/>
        <v>0</v>
      </c>
      <c r="C10">
        <f t="shared" si="12"/>
        <v>0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0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3"/>
        <v>0</v>
      </c>
      <c r="AJ10" s="35"/>
      <c r="AK10" s="18">
        <v>41311</v>
      </c>
      <c r="AL10" s="83">
        <f t="shared" si="6"/>
        <v>0</v>
      </c>
      <c r="AM10" s="47"/>
      <c r="AN10" s="47"/>
      <c r="AO10" s="47"/>
      <c r="AP10" s="47"/>
      <c r="AQ10" s="94">
        <f t="shared" si="14"/>
        <v>0</v>
      </c>
      <c r="AR10" s="18">
        <v>41311</v>
      </c>
      <c r="AS10" s="83">
        <f t="shared" si="7"/>
        <v>0</v>
      </c>
      <c r="AT10" s="47"/>
      <c r="AU10" s="47"/>
      <c r="AV10" s="94">
        <f t="shared" si="18"/>
        <v>0</v>
      </c>
      <c r="AW10" s="83">
        <f t="shared" si="8"/>
        <v>0</v>
      </c>
      <c r="AX10" s="47"/>
      <c r="AY10" s="47"/>
      <c r="AZ10" s="94">
        <f t="shared" si="15"/>
        <v>0</v>
      </c>
      <c r="BA10" s="91">
        <f t="shared" si="9"/>
        <v>0</v>
      </c>
      <c r="BB10" s="120"/>
      <c r="BC10" s="47"/>
      <c r="BD10" s="47"/>
      <c r="BE10" s="47"/>
      <c r="BF10" s="94">
        <f t="shared" si="16"/>
        <v>0</v>
      </c>
      <c r="BG10" s="91">
        <f t="shared" si="10"/>
        <v>0</v>
      </c>
      <c r="BH10" s="120"/>
      <c r="BI10" s="47"/>
      <c r="BJ10" s="94">
        <f t="shared" si="19"/>
        <v>0</v>
      </c>
      <c r="BK10" s="91">
        <f t="shared" si="11"/>
        <v>0</v>
      </c>
      <c r="BL10" s="120"/>
      <c r="BM10" s="47"/>
      <c r="BN10" s="115">
        <f t="shared" si="17"/>
        <v>0</v>
      </c>
      <c r="BO10" s="101"/>
    </row>
    <row r="11" spans="1:67" x14ac:dyDescent="0.2">
      <c r="A11" s="18">
        <v>41312</v>
      </c>
      <c r="B11">
        <f t="shared" si="0"/>
        <v>0</v>
      </c>
      <c r="C11">
        <f t="shared" si="12"/>
        <v>0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3"/>
        <v>0</v>
      </c>
      <c r="AJ11" s="35"/>
      <c r="AK11" s="18">
        <v>41312</v>
      </c>
      <c r="AL11" s="83">
        <f t="shared" si="6"/>
        <v>0</v>
      </c>
      <c r="AM11" s="47"/>
      <c r="AN11" s="47"/>
      <c r="AO11" s="47"/>
      <c r="AP11" s="47"/>
      <c r="AQ11" s="94">
        <f t="shared" si="14"/>
        <v>0</v>
      </c>
      <c r="AR11" s="18">
        <v>41312</v>
      </c>
      <c r="AS11" s="83">
        <f t="shared" si="7"/>
        <v>0</v>
      </c>
      <c r="AT11" s="47"/>
      <c r="AU11" s="47"/>
      <c r="AV11" s="94">
        <f t="shared" si="18"/>
        <v>0</v>
      </c>
      <c r="AW11" s="83">
        <f t="shared" si="8"/>
        <v>0</v>
      </c>
      <c r="AX11" s="47"/>
      <c r="AY11" s="47"/>
      <c r="AZ11" s="94">
        <f t="shared" si="15"/>
        <v>0</v>
      </c>
      <c r="BA11" s="91">
        <f t="shared" si="9"/>
        <v>0</v>
      </c>
      <c r="BB11" s="120"/>
      <c r="BC11" s="47"/>
      <c r="BD11" s="47"/>
      <c r="BE11" s="47"/>
      <c r="BF11" s="94">
        <f t="shared" si="16"/>
        <v>0</v>
      </c>
      <c r="BG11" s="91">
        <f t="shared" si="10"/>
        <v>0</v>
      </c>
      <c r="BH11" s="120"/>
      <c r="BI11" s="47"/>
      <c r="BJ11" s="94">
        <f t="shared" si="19"/>
        <v>0</v>
      </c>
      <c r="BK11" s="91">
        <f t="shared" si="11"/>
        <v>0</v>
      </c>
      <c r="BL11" s="120"/>
      <c r="BM11" s="47"/>
      <c r="BN11" s="115">
        <f t="shared" si="17"/>
        <v>0</v>
      </c>
      <c r="BO11" s="101"/>
    </row>
    <row r="12" spans="1:67" x14ac:dyDescent="0.2">
      <c r="A12" s="18">
        <v>41313</v>
      </c>
      <c r="B12">
        <f t="shared" si="0"/>
        <v>0</v>
      </c>
      <c r="C12">
        <f t="shared" si="12"/>
        <v>0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0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3"/>
        <v>0</v>
      </c>
      <c r="AJ12" s="35"/>
      <c r="AK12" s="18">
        <v>41313</v>
      </c>
      <c r="AL12" s="83">
        <f t="shared" si="6"/>
        <v>0</v>
      </c>
      <c r="AM12" s="47"/>
      <c r="AN12" s="47"/>
      <c r="AO12" s="47"/>
      <c r="AP12" s="47"/>
      <c r="AQ12" s="94">
        <f t="shared" si="14"/>
        <v>0</v>
      </c>
      <c r="AR12" s="18">
        <v>41313</v>
      </c>
      <c r="AS12" s="83">
        <f t="shared" si="7"/>
        <v>0</v>
      </c>
      <c r="AT12" s="47"/>
      <c r="AU12" s="47"/>
      <c r="AV12" s="94">
        <f t="shared" si="18"/>
        <v>0</v>
      </c>
      <c r="AW12" s="83">
        <f t="shared" si="8"/>
        <v>0</v>
      </c>
      <c r="AX12" s="47"/>
      <c r="AY12" s="47"/>
      <c r="AZ12" s="94">
        <f t="shared" si="15"/>
        <v>0</v>
      </c>
      <c r="BA12" s="91">
        <f t="shared" si="9"/>
        <v>0</v>
      </c>
      <c r="BB12" s="120"/>
      <c r="BC12" s="47"/>
      <c r="BD12" s="47"/>
      <c r="BE12" s="47"/>
      <c r="BF12" s="94">
        <f t="shared" si="16"/>
        <v>0</v>
      </c>
      <c r="BG12" s="91">
        <f t="shared" si="10"/>
        <v>0</v>
      </c>
      <c r="BH12" s="120"/>
      <c r="BI12" s="47"/>
      <c r="BJ12" s="94">
        <f t="shared" si="19"/>
        <v>0</v>
      </c>
      <c r="BK12" s="91">
        <f t="shared" si="11"/>
        <v>0</v>
      </c>
      <c r="BL12" s="120"/>
      <c r="BM12" s="47"/>
      <c r="BN12" s="115">
        <f t="shared" si="17"/>
        <v>0</v>
      </c>
      <c r="BO12" s="101"/>
    </row>
    <row r="13" spans="1:67" x14ac:dyDescent="0.2">
      <c r="A13" s="18">
        <v>41314</v>
      </c>
      <c r="B13">
        <f t="shared" si="0"/>
        <v>0</v>
      </c>
      <c r="C13">
        <f t="shared" si="12"/>
        <v>0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3"/>
        <v>0</v>
      </c>
      <c r="AJ13" s="35"/>
      <c r="AK13" s="18">
        <v>41314</v>
      </c>
      <c r="AL13" s="83">
        <f t="shared" si="6"/>
        <v>0</v>
      </c>
      <c r="AM13" s="47"/>
      <c r="AN13" s="47"/>
      <c r="AO13" s="47"/>
      <c r="AP13" s="47"/>
      <c r="AQ13" s="94">
        <f t="shared" si="14"/>
        <v>0</v>
      </c>
      <c r="AR13" s="18">
        <v>41314</v>
      </c>
      <c r="AS13" s="83">
        <f t="shared" si="7"/>
        <v>0</v>
      </c>
      <c r="AT13" s="47"/>
      <c r="AU13" s="47"/>
      <c r="AV13" s="94">
        <f t="shared" si="18"/>
        <v>0</v>
      </c>
      <c r="AW13" s="83">
        <f t="shared" si="8"/>
        <v>0</v>
      </c>
      <c r="AX13" s="47"/>
      <c r="AY13" s="47"/>
      <c r="AZ13" s="94">
        <f t="shared" si="15"/>
        <v>0</v>
      </c>
      <c r="BA13" s="91">
        <f t="shared" si="9"/>
        <v>0</v>
      </c>
      <c r="BB13" s="120"/>
      <c r="BC13" s="47"/>
      <c r="BD13" s="47"/>
      <c r="BE13" s="47"/>
      <c r="BF13" s="94">
        <f t="shared" si="16"/>
        <v>0</v>
      </c>
      <c r="BG13" s="91">
        <f t="shared" si="10"/>
        <v>0</v>
      </c>
      <c r="BH13" s="120"/>
      <c r="BI13" s="47"/>
      <c r="BJ13" s="94">
        <f t="shared" si="19"/>
        <v>0</v>
      </c>
      <c r="BK13" s="91">
        <f t="shared" si="11"/>
        <v>0</v>
      </c>
      <c r="BL13" s="120"/>
      <c r="BM13" s="47"/>
      <c r="BN13" s="115">
        <f t="shared" si="17"/>
        <v>0</v>
      </c>
      <c r="BO13" s="101"/>
    </row>
    <row r="14" spans="1:67" x14ac:dyDescent="0.2">
      <c r="A14" s="18">
        <v>41315</v>
      </c>
      <c r="B14">
        <f t="shared" si="0"/>
        <v>0</v>
      </c>
      <c r="C14">
        <f t="shared" si="12"/>
        <v>0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3"/>
        <v>0</v>
      </c>
      <c r="AJ14" s="35"/>
      <c r="AK14" s="18">
        <v>41315</v>
      </c>
      <c r="AL14" s="83">
        <f t="shared" si="6"/>
        <v>0</v>
      </c>
      <c r="AM14" s="47"/>
      <c r="AN14" s="47"/>
      <c r="AO14" s="47"/>
      <c r="AP14" s="47"/>
      <c r="AQ14" s="94">
        <f t="shared" si="14"/>
        <v>0</v>
      </c>
      <c r="AR14" s="18">
        <v>41315</v>
      </c>
      <c r="AS14" s="83">
        <f t="shared" si="7"/>
        <v>0</v>
      </c>
      <c r="AT14" s="47"/>
      <c r="AU14" s="47"/>
      <c r="AV14" s="94">
        <f t="shared" si="18"/>
        <v>0</v>
      </c>
      <c r="AW14" s="83">
        <f t="shared" si="8"/>
        <v>0</v>
      </c>
      <c r="AX14" s="47"/>
      <c r="AY14" s="47"/>
      <c r="AZ14" s="94">
        <f t="shared" si="15"/>
        <v>0</v>
      </c>
      <c r="BA14" s="91">
        <f t="shared" si="9"/>
        <v>0</v>
      </c>
      <c r="BB14" s="120"/>
      <c r="BC14" s="47"/>
      <c r="BD14" s="47"/>
      <c r="BE14" s="47"/>
      <c r="BF14" s="94">
        <f t="shared" si="16"/>
        <v>0</v>
      </c>
      <c r="BG14" s="91">
        <f t="shared" si="10"/>
        <v>0</v>
      </c>
      <c r="BH14" s="120"/>
      <c r="BI14" s="47"/>
      <c r="BJ14" s="94">
        <f t="shared" si="19"/>
        <v>0</v>
      </c>
      <c r="BK14" s="91">
        <f t="shared" si="11"/>
        <v>0</v>
      </c>
      <c r="BL14" s="120"/>
      <c r="BM14" s="47"/>
      <c r="BN14" s="115">
        <f t="shared" si="17"/>
        <v>0</v>
      </c>
      <c r="BO14" s="101"/>
    </row>
    <row r="15" spans="1:67" x14ac:dyDescent="0.2">
      <c r="A15" s="18">
        <v>41316</v>
      </c>
      <c r="B15">
        <f t="shared" si="0"/>
        <v>0</v>
      </c>
      <c r="C15">
        <f t="shared" si="12"/>
        <v>0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0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3"/>
        <v>0</v>
      </c>
      <c r="AJ15" s="35"/>
      <c r="AK15" s="18">
        <v>41316</v>
      </c>
      <c r="AL15" s="83">
        <f t="shared" si="6"/>
        <v>0</v>
      </c>
      <c r="AM15" s="47"/>
      <c r="AN15" s="47"/>
      <c r="AO15" s="47"/>
      <c r="AP15" s="47"/>
      <c r="AQ15" s="94">
        <f t="shared" si="14"/>
        <v>0</v>
      </c>
      <c r="AR15" s="18">
        <v>41316</v>
      </c>
      <c r="AS15" s="83">
        <f t="shared" si="7"/>
        <v>0</v>
      </c>
      <c r="AT15" s="47"/>
      <c r="AU15" s="47"/>
      <c r="AV15" s="94">
        <f t="shared" si="18"/>
        <v>0</v>
      </c>
      <c r="AW15" s="83">
        <f t="shared" si="8"/>
        <v>0</v>
      </c>
      <c r="AX15" s="47"/>
      <c r="AY15" s="47"/>
      <c r="AZ15" s="94">
        <f t="shared" si="15"/>
        <v>0</v>
      </c>
      <c r="BA15" s="91">
        <f t="shared" si="9"/>
        <v>0</v>
      </c>
      <c r="BB15" s="120"/>
      <c r="BC15" s="47"/>
      <c r="BD15" s="47"/>
      <c r="BE15" s="47"/>
      <c r="BF15" s="94">
        <f t="shared" si="16"/>
        <v>0</v>
      </c>
      <c r="BG15" s="91">
        <f t="shared" si="10"/>
        <v>0</v>
      </c>
      <c r="BH15" s="120"/>
      <c r="BI15" s="47"/>
      <c r="BJ15" s="94">
        <f t="shared" si="19"/>
        <v>0</v>
      </c>
      <c r="BK15" s="91">
        <f t="shared" si="11"/>
        <v>0</v>
      </c>
      <c r="BL15" s="120"/>
      <c r="BM15" s="47"/>
      <c r="BN15" s="115">
        <f t="shared" si="17"/>
        <v>0</v>
      </c>
      <c r="BO15" s="101"/>
    </row>
    <row r="16" spans="1:67" x14ac:dyDescent="0.2">
      <c r="A16" s="18">
        <v>41317</v>
      </c>
      <c r="B16">
        <f t="shared" si="0"/>
        <v>0</v>
      </c>
      <c r="C16">
        <f t="shared" si="12"/>
        <v>0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3"/>
        <v>0</v>
      </c>
      <c r="AJ16" s="35"/>
      <c r="AK16" s="18">
        <v>41317</v>
      </c>
      <c r="AL16" s="83">
        <f t="shared" si="6"/>
        <v>0</v>
      </c>
      <c r="AM16" s="47"/>
      <c r="AN16" s="47"/>
      <c r="AO16" s="47"/>
      <c r="AP16" s="47"/>
      <c r="AQ16" s="94">
        <f t="shared" si="14"/>
        <v>0</v>
      </c>
      <c r="AR16" s="18">
        <v>41317</v>
      </c>
      <c r="AS16" s="83">
        <f t="shared" si="7"/>
        <v>0</v>
      </c>
      <c r="AT16" s="47"/>
      <c r="AU16" s="47"/>
      <c r="AV16" s="94">
        <f t="shared" si="18"/>
        <v>0</v>
      </c>
      <c r="AW16" s="83">
        <f t="shared" si="8"/>
        <v>0</v>
      </c>
      <c r="AX16" s="47"/>
      <c r="AY16" s="47"/>
      <c r="AZ16" s="94">
        <f t="shared" si="15"/>
        <v>0</v>
      </c>
      <c r="BA16" s="91">
        <f t="shared" si="9"/>
        <v>0</v>
      </c>
      <c r="BB16" s="120"/>
      <c r="BC16" s="47"/>
      <c r="BD16" s="47"/>
      <c r="BE16" s="47"/>
      <c r="BF16" s="94">
        <f t="shared" si="16"/>
        <v>0</v>
      </c>
      <c r="BG16" s="91">
        <f t="shared" si="10"/>
        <v>0</v>
      </c>
      <c r="BH16" s="120"/>
      <c r="BI16" s="47"/>
      <c r="BJ16" s="94">
        <f t="shared" si="19"/>
        <v>0</v>
      </c>
      <c r="BK16" s="91">
        <f t="shared" si="11"/>
        <v>0</v>
      </c>
      <c r="BL16" s="120"/>
      <c r="BM16" s="47"/>
      <c r="BN16" s="115">
        <f t="shared" si="17"/>
        <v>0</v>
      </c>
      <c r="BO16" s="101"/>
    </row>
    <row r="17" spans="1:67" x14ac:dyDescent="0.2">
      <c r="A17" s="18">
        <v>41318</v>
      </c>
      <c r="B17">
        <f t="shared" si="0"/>
        <v>0</v>
      </c>
      <c r="C17">
        <f t="shared" si="12"/>
        <v>0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3"/>
        <v>0</v>
      </c>
      <c r="AJ17" s="35"/>
      <c r="AK17" s="18">
        <v>41318</v>
      </c>
      <c r="AL17" s="83">
        <f t="shared" si="6"/>
        <v>0</v>
      </c>
      <c r="AM17" s="47"/>
      <c r="AN17" s="47"/>
      <c r="AO17" s="47"/>
      <c r="AP17" s="47"/>
      <c r="AQ17" s="94">
        <f t="shared" si="14"/>
        <v>0</v>
      </c>
      <c r="AR17" s="18">
        <v>41318</v>
      </c>
      <c r="AS17" s="83">
        <f t="shared" si="7"/>
        <v>0</v>
      </c>
      <c r="AT17" s="47"/>
      <c r="AU17" s="47"/>
      <c r="AV17" s="94">
        <f t="shared" si="18"/>
        <v>0</v>
      </c>
      <c r="AW17" s="83">
        <f t="shared" si="8"/>
        <v>0</v>
      </c>
      <c r="AX17" s="47"/>
      <c r="AY17" s="47"/>
      <c r="AZ17" s="94">
        <f t="shared" si="15"/>
        <v>0</v>
      </c>
      <c r="BA17" s="91">
        <f t="shared" si="9"/>
        <v>0</v>
      </c>
      <c r="BB17" s="120"/>
      <c r="BC17" s="47"/>
      <c r="BD17" s="47"/>
      <c r="BE17" s="47"/>
      <c r="BF17" s="94">
        <f t="shared" si="16"/>
        <v>0</v>
      </c>
      <c r="BG17" s="91">
        <f t="shared" si="10"/>
        <v>0</v>
      </c>
      <c r="BH17" s="120"/>
      <c r="BI17" s="47"/>
      <c r="BJ17" s="94">
        <f t="shared" si="19"/>
        <v>0</v>
      </c>
      <c r="BK17" s="91">
        <f t="shared" si="11"/>
        <v>0</v>
      </c>
      <c r="BL17" s="120"/>
      <c r="BM17" s="47"/>
      <c r="BN17" s="115">
        <f t="shared" si="17"/>
        <v>0</v>
      </c>
      <c r="BO17" s="101"/>
    </row>
    <row r="18" spans="1:67" x14ac:dyDescent="0.2">
      <c r="A18" s="18">
        <v>41319</v>
      </c>
      <c r="B18">
        <f t="shared" si="0"/>
        <v>0</v>
      </c>
      <c r="C18">
        <f t="shared" si="12"/>
        <v>0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0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3"/>
        <v>0</v>
      </c>
      <c r="AJ18" s="35"/>
      <c r="AK18" s="18">
        <v>41319</v>
      </c>
      <c r="AL18" s="83">
        <f t="shared" si="6"/>
        <v>0</v>
      </c>
      <c r="AM18" s="47"/>
      <c r="AN18" s="47"/>
      <c r="AO18" s="47"/>
      <c r="AP18" s="47"/>
      <c r="AQ18" s="94">
        <f t="shared" si="14"/>
        <v>0</v>
      </c>
      <c r="AR18" s="18">
        <v>41319</v>
      </c>
      <c r="AS18" s="83">
        <f t="shared" si="7"/>
        <v>0</v>
      </c>
      <c r="AT18" s="47"/>
      <c r="AU18" s="47"/>
      <c r="AV18" s="94">
        <f t="shared" si="18"/>
        <v>0</v>
      </c>
      <c r="AW18" s="83">
        <f t="shared" si="8"/>
        <v>0</v>
      </c>
      <c r="AX18" s="47"/>
      <c r="AY18" s="47"/>
      <c r="AZ18" s="94">
        <f t="shared" si="15"/>
        <v>0</v>
      </c>
      <c r="BA18" s="91">
        <f t="shared" si="9"/>
        <v>0</v>
      </c>
      <c r="BB18" s="120"/>
      <c r="BC18" s="47"/>
      <c r="BD18" s="47"/>
      <c r="BE18" s="47"/>
      <c r="BF18" s="94">
        <f t="shared" si="16"/>
        <v>0</v>
      </c>
      <c r="BG18" s="91">
        <f t="shared" si="10"/>
        <v>0</v>
      </c>
      <c r="BH18" s="120"/>
      <c r="BI18" s="47"/>
      <c r="BJ18" s="94">
        <f t="shared" si="19"/>
        <v>0</v>
      </c>
      <c r="BK18" s="91">
        <f>SUM(BM18:BM18)</f>
        <v>0</v>
      </c>
      <c r="BL18" s="120"/>
      <c r="BM18" s="47"/>
      <c r="BN18" s="115">
        <f t="shared" si="17"/>
        <v>0</v>
      </c>
      <c r="BO18" s="101"/>
    </row>
    <row r="19" spans="1:67" x14ac:dyDescent="0.2">
      <c r="A19" s="18">
        <v>41320</v>
      </c>
      <c r="B19">
        <f t="shared" si="0"/>
        <v>0</v>
      </c>
      <c r="C19">
        <f t="shared" si="12"/>
        <v>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0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3"/>
        <v>0</v>
      </c>
      <c r="AJ19" s="35"/>
      <c r="AK19" s="18">
        <v>41320</v>
      </c>
      <c r="AL19" s="83">
        <f t="shared" si="6"/>
        <v>0</v>
      </c>
      <c r="AM19" s="47"/>
      <c r="AN19" s="47"/>
      <c r="AO19" s="47"/>
      <c r="AP19" s="47"/>
      <c r="AQ19" s="94">
        <f t="shared" si="14"/>
        <v>0</v>
      </c>
      <c r="AR19" s="18">
        <v>41320</v>
      </c>
      <c r="AS19" s="83">
        <f t="shared" si="7"/>
        <v>0</v>
      </c>
      <c r="AT19" s="47"/>
      <c r="AU19" s="47"/>
      <c r="AV19" s="94">
        <f t="shared" si="18"/>
        <v>0</v>
      </c>
      <c r="AW19" s="83">
        <f t="shared" si="8"/>
        <v>0</v>
      </c>
      <c r="AX19" s="47"/>
      <c r="AY19" s="47"/>
      <c r="AZ19" s="94">
        <f t="shared" si="15"/>
        <v>0</v>
      </c>
      <c r="BA19" s="91">
        <f t="shared" si="9"/>
        <v>0</v>
      </c>
      <c r="BB19" s="120"/>
      <c r="BC19" s="47"/>
      <c r="BD19" s="47"/>
      <c r="BE19" s="47"/>
      <c r="BF19" s="94">
        <f t="shared" si="16"/>
        <v>0</v>
      </c>
      <c r="BG19" s="91">
        <f t="shared" si="10"/>
        <v>0</v>
      </c>
      <c r="BH19" s="120"/>
      <c r="BI19" s="47"/>
      <c r="BJ19" s="94">
        <f t="shared" si="19"/>
        <v>0</v>
      </c>
      <c r="BK19" s="91">
        <f t="shared" si="11"/>
        <v>0</v>
      </c>
      <c r="BL19" s="120"/>
      <c r="BM19" s="47"/>
      <c r="BN19" s="115">
        <f t="shared" si="17"/>
        <v>0</v>
      </c>
      <c r="BO19" s="101"/>
    </row>
    <row r="20" spans="1:67" x14ac:dyDescent="0.2">
      <c r="A20" s="18">
        <v>41321</v>
      </c>
      <c r="B20">
        <f t="shared" si="0"/>
        <v>0</v>
      </c>
      <c r="C20">
        <f t="shared" si="12"/>
        <v>0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0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3"/>
        <v>0</v>
      </c>
      <c r="AJ20" s="35"/>
      <c r="AK20" s="18">
        <v>41321</v>
      </c>
      <c r="AL20" s="83">
        <f t="shared" si="6"/>
        <v>0</v>
      </c>
      <c r="AM20" s="47"/>
      <c r="AN20" s="47"/>
      <c r="AO20" s="47"/>
      <c r="AP20" s="47"/>
      <c r="AQ20" s="94">
        <f t="shared" si="14"/>
        <v>0</v>
      </c>
      <c r="AR20" s="18">
        <v>41321</v>
      </c>
      <c r="AS20" s="83">
        <f t="shared" si="7"/>
        <v>0</v>
      </c>
      <c r="AT20" s="47"/>
      <c r="AU20" s="47"/>
      <c r="AV20" s="94">
        <f t="shared" si="18"/>
        <v>0</v>
      </c>
      <c r="AW20" s="83">
        <f t="shared" si="8"/>
        <v>0</v>
      </c>
      <c r="AX20" s="47"/>
      <c r="AY20" s="47"/>
      <c r="AZ20" s="94">
        <f t="shared" si="15"/>
        <v>0</v>
      </c>
      <c r="BA20" s="91">
        <f t="shared" si="9"/>
        <v>0</v>
      </c>
      <c r="BB20" s="120"/>
      <c r="BC20" s="47"/>
      <c r="BD20" s="47"/>
      <c r="BE20" s="47"/>
      <c r="BF20" s="94">
        <f t="shared" si="16"/>
        <v>0</v>
      </c>
      <c r="BG20" s="91">
        <f>SUM(BH20:BI20)</f>
        <v>0</v>
      </c>
      <c r="BH20" s="120"/>
      <c r="BI20" s="47"/>
      <c r="BJ20" s="94">
        <f t="shared" si="19"/>
        <v>0</v>
      </c>
      <c r="BK20" s="91">
        <f t="shared" si="11"/>
        <v>0</v>
      </c>
      <c r="BL20" s="120"/>
      <c r="BM20" s="47"/>
      <c r="BN20" s="115">
        <f t="shared" si="17"/>
        <v>0</v>
      </c>
      <c r="BO20" s="101"/>
    </row>
    <row r="21" spans="1:67" x14ac:dyDescent="0.2">
      <c r="A21" s="18">
        <v>41322</v>
      </c>
      <c r="B21">
        <f t="shared" si="0"/>
        <v>0</v>
      </c>
      <c r="C21">
        <f t="shared" si="12"/>
        <v>0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0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3"/>
        <v>0</v>
      </c>
      <c r="AJ21" s="35"/>
      <c r="AK21" s="18">
        <v>41322</v>
      </c>
      <c r="AL21" s="83">
        <f t="shared" si="6"/>
        <v>0</v>
      </c>
      <c r="AM21" s="47"/>
      <c r="AN21" s="47"/>
      <c r="AO21" s="47"/>
      <c r="AP21" s="47"/>
      <c r="AQ21" s="94">
        <f t="shared" si="14"/>
        <v>0</v>
      </c>
      <c r="AR21" s="18">
        <v>41322</v>
      </c>
      <c r="AS21" s="83">
        <f t="shared" si="7"/>
        <v>0</v>
      </c>
      <c r="AT21" s="47"/>
      <c r="AU21" s="47"/>
      <c r="AV21" s="94">
        <f t="shared" si="18"/>
        <v>0</v>
      </c>
      <c r="AW21" s="83">
        <f t="shared" si="8"/>
        <v>0</v>
      </c>
      <c r="AX21" s="47"/>
      <c r="AY21" s="47"/>
      <c r="AZ21" s="94">
        <f t="shared" si="15"/>
        <v>0</v>
      </c>
      <c r="BA21" s="91">
        <f t="shared" si="9"/>
        <v>0</v>
      </c>
      <c r="BB21" s="120"/>
      <c r="BC21" s="47"/>
      <c r="BD21" s="47"/>
      <c r="BE21" s="47"/>
      <c r="BF21" s="94">
        <f t="shared" si="16"/>
        <v>0</v>
      </c>
      <c r="BG21" s="91">
        <f t="shared" si="10"/>
        <v>0</v>
      </c>
      <c r="BH21" s="120"/>
      <c r="BI21" s="47"/>
      <c r="BJ21" s="94">
        <f t="shared" si="19"/>
        <v>0</v>
      </c>
      <c r="BK21" s="91">
        <f t="shared" si="11"/>
        <v>0</v>
      </c>
      <c r="BL21" s="120"/>
      <c r="BM21" s="47"/>
      <c r="BN21" s="115">
        <f t="shared" si="17"/>
        <v>0</v>
      </c>
      <c r="BO21" s="101"/>
    </row>
    <row r="22" spans="1:67" x14ac:dyDescent="0.2">
      <c r="A22" s="18">
        <v>41323</v>
      </c>
      <c r="B22">
        <f t="shared" si="0"/>
        <v>0</v>
      </c>
      <c r="C22">
        <f t="shared" si="12"/>
        <v>0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0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3"/>
        <v>0</v>
      </c>
      <c r="AJ22" s="35"/>
      <c r="AK22" s="18">
        <v>41323</v>
      </c>
      <c r="AL22" s="83">
        <f t="shared" si="6"/>
        <v>0</v>
      </c>
      <c r="AM22" s="47"/>
      <c r="AN22" s="47"/>
      <c r="AO22" s="47"/>
      <c r="AP22" s="47"/>
      <c r="AQ22" s="94">
        <f t="shared" si="14"/>
        <v>0</v>
      </c>
      <c r="AR22" s="18">
        <v>41323</v>
      </c>
      <c r="AS22" s="83">
        <f t="shared" si="7"/>
        <v>0</v>
      </c>
      <c r="AT22" s="47"/>
      <c r="AU22" s="47"/>
      <c r="AV22" s="94">
        <f t="shared" si="18"/>
        <v>0</v>
      </c>
      <c r="AW22" s="83">
        <f t="shared" si="8"/>
        <v>0</v>
      </c>
      <c r="AX22" s="47"/>
      <c r="AY22" s="47"/>
      <c r="AZ22" s="94">
        <f t="shared" si="15"/>
        <v>0</v>
      </c>
      <c r="BA22" s="91">
        <f t="shared" si="9"/>
        <v>0</v>
      </c>
      <c r="BB22" s="120"/>
      <c r="BC22" s="47"/>
      <c r="BD22" s="47"/>
      <c r="BE22" s="47"/>
      <c r="BF22" s="94">
        <f t="shared" si="16"/>
        <v>0</v>
      </c>
      <c r="BG22" s="91">
        <f t="shared" si="10"/>
        <v>0</v>
      </c>
      <c r="BH22" s="120"/>
      <c r="BI22" s="47"/>
      <c r="BJ22" s="94">
        <f t="shared" si="19"/>
        <v>0</v>
      </c>
      <c r="BK22" s="91">
        <f>SUM(BL22:BM22)</f>
        <v>0</v>
      </c>
      <c r="BL22" s="120"/>
      <c r="BM22" s="47"/>
      <c r="BN22" s="115">
        <f t="shared" si="17"/>
        <v>0</v>
      </c>
      <c r="BO22" s="101"/>
    </row>
    <row r="23" spans="1:67" x14ac:dyDescent="0.2">
      <c r="A23" s="18">
        <v>41324</v>
      </c>
      <c r="B23">
        <f t="shared" si="0"/>
        <v>0</v>
      </c>
      <c r="C23">
        <f t="shared" si="12"/>
        <v>0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0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3"/>
        <v>0</v>
      </c>
      <c r="AJ23" s="35"/>
      <c r="AK23" s="18">
        <v>41324</v>
      </c>
      <c r="AL23" s="83">
        <f t="shared" si="6"/>
        <v>0</v>
      </c>
      <c r="AM23" s="47"/>
      <c r="AN23" s="47"/>
      <c r="AO23" s="47"/>
      <c r="AP23" s="47"/>
      <c r="AQ23" s="94">
        <f t="shared" si="14"/>
        <v>0</v>
      </c>
      <c r="AR23" s="18">
        <v>41324</v>
      </c>
      <c r="AS23" s="83">
        <f t="shared" si="7"/>
        <v>0</v>
      </c>
      <c r="AT23" s="47"/>
      <c r="AU23" s="47"/>
      <c r="AV23" s="94">
        <f t="shared" si="18"/>
        <v>0</v>
      </c>
      <c r="AW23" s="83">
        <f t="shared" si="8"/>
        <v>0</v>
      </c>
      <c r="AX23" s="47"/>
      <c r="AY23" s="47"/>
      <c r="AZ23" s="94">
        <f t="shared" si="15"/>
        <v>0</v>
      </c>
      <c r="BA23" s="91">
        <f t="shared" si="9"/>
        <v>0</v>
      </c>
      <c r="BB23" s="120"/>
      <c r="BC23" s="47"/>
      <c r="BD23" s="47"/>
      <c r="BE23" s="47"/>
      <c r="BF23" s="94">
        <f t="shared" si="16"/>
        <v>0</v>
      </c>
      <c r="BG23" s="91">
        <f t="shared" si="10"/>
        <v>0</v>
      </c>
      <c r="BH23" s="120"/>
      <c r="BI23" s="47"/>
      <c r="BJ23" s="94">
        <f t="shared" si="19"/>
        <v>0</v>
      </c>
      <c r="BK23" s="91">
        <f t="shared" si="11"/>
        <v>0</v>
      </c>
      <c r="BL23" s="120"/>
      <c r="BM23" s="47"/>
      <c r="BN23" s="115">
        <f t="shared" si="17"/>
        <v>0</v>
      </c>
      <c r="BO23" s="101"/>
    </row>
    <row r="24" spans="1:67" x14ac:dyDescent="0.2">
      <c r="A24" s="18">
        <v>41325</v>
      </c>
      <c r="B24">
        <f t="shared" si="0"/>
        <v>0</v>
      </c>
      <c r="C24">
        <f t="shared" si="12"/>
        <v>0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0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3"/>
        <v>0</v>
      </c>
      <c r="AJ24" s="35"/>
      <c r="AK24" s="18">
        <v>41325</v>
      </c>
      <c r="AL24" s="83">
        <f t="shared" si="6"/>
        <v>0</v>
      </c>
      <c r="AM24" s="47"/>
      <c r="AN24" s="47"/>
      <c r="AO24" s="47"/>
      <c r="AP24" s="47"/>
      <c r="AQ24" s="94">
        <f t="shared" si="14"/>
        <v>0</v>
      </c>
      <c r="AR24" s="18">
        <v>41325</v>
      </c>
      <c r="AS24" s="83">
        <f t="shared" si="7"/>
        <v>0</v>
      </c>
      <c r="AT24" s="47"/>
      <c r="AU24" s="47"/>
      <c r="AV24" s="94">
        <f t="shared" si="18"/>
        <v>0</v>
      </c>
      <c r="AW24" s="83">
        <f t="shared" si="8"/>
        <v>0</v>
      </c>
      <c r="AX24" s="47"/>
      <c r="AY24" s="47"/>
      <c r="AZ24" s="94">
        <f t="shared" si="15"/>
        <v>0</v>
      </c>
      <c r="BA24" s="91">
        <f t="shared" si="9"/>
        <v>0</v>
      </c>
      <c r="BB24" s="120"/>
      <c r="BC24" s="47"/>
      <c r="BD24" s="47"/>
      <c r="BE24" s="47"/>
      <c r="BF24" s="94">
        <f t="shared" si="16"/>
        <v>0</v>
      </c>
      <c r="BG24" s="91">
        <f t="shared" si="10"/>
        <v>0</v>
      </c>
      <c r="BH24" s="120"/>
      <c r="BI24" s="47"/>
      <c r="BJ24" s="94">
        <f t="shared" si="19"/>
        <v>0</v>
      </c>
      <c r="BK24" s="91">
        <f t="shared" si="11"/>
        <v>0</v>
      </c>
      <c r="BL24" s="120"/>
      <c r="BM24" s="47"/>
      <c r="BN24" s="115">
        <f t="shared" si="17"/>
        <v>0</v>
      </c>
      <c r="BO24" s="101"/>
    </row>
    <row r="25" spans="1:67" x14ac:dyDescent="0.2">
      <c r="A25" s="18">
        <v>41326</v>
      </c>
      <c r="B25">
        <f t="shared" si="0"/>
        <v>0</v>
      </c>
      <c r="C25">
        <f t="shared" si="12"/>
        <v>0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0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3"/>
        <v>0</v>
      </c>
      <c r="AJ25" s="35"/>
      <c r="AK25" s="18">
        <v>41326</v>
      </c>
      <c r="AL25" s="83">
        <f t="shared" si="6"/>
        <v>0</v>
      </c>
      <c r="AM25" s="47"/>
      <c r="AN25" s="47"/>
      <c r="AO25" s="47"/>
      <c r="AP25" s="47"/>
      <c r="AQ25" s="94">
        <f t="shared" si="14"/>
        <v>0</v>
      </c>
      <c r="AR25" s="18">
        <v>41326</v>
      </c>
      <c r="AS25" s="83">
        <f t="shared" si="7"/>
        <v>0</v>
      </c>
      <c r="AT25" s="47"/>
      <c r="AU25" s="47"/>
      <c r="AV25" s="94">
        <f t="shared" si="18"/>
        <v>0</v>
      </c>
      <c r="AW25" s="83">
        <f t="shared" si="8"/>
        <v>0</v>
      </c>
      <c r="AX25" s="47"/>
      <c r="AY25" s="47"/>
      <c r="AZ25" s="94">
        <f t="shared" si="15"/>
        <v>0</v>
      </c>
      <c r="BA25" s="91">
        <f t="shared" si="9"/>
        <v>0</v>
      </c>
      <c r="BB25" s="120"/>
      <c r="BC25" s="47"/>
      <c r="BD25" s="47"/>
      <c r="BE25" s="47"/>
      <c r="BF25" s="94">
        <f t="shared" si="16"/>
        <v>0</v>
      </c>
      <c r="BG25" s="91">
        <f t="shared" si="10"/>
        <v>0</v>
      </c>
      <c r="BH25" s="120"/>
      <c r="BI25" s="47"/>
      <c r="BJ25" s="94">
        <f t="shared" si="19"/>
        <v>0</v>
      </c>
      <c r="BK25" s="91">
        <f t="shared" si="11"/>
        <v>0</v>
      </c>
      <c r="BL25" s="120"/>
      <c r="BM25" s="47"/>
      <c r="BN25" s="115">
        <f t="shared" si="17"/>
        <v>0</v>
      </c>
      <c r="BO25" s="101"/>
    </row>
    <row r="26" spans="1:67" x14ac:dyDescent="0.2">
      <c r="A26" s="18">
        <v>41327</v>
      </c>
      <c r="B26">
        <f t="shared" si="0"/>
        <v>0</v>
      </c>
      <c r="C26">
        <f t="shared" si="12"/>
        <v>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0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3"/>
        <v>0</v>
      </c>
      <c r="AJ26" s="35"/>
      <c r="AK26" s="18">
        <v>41327</v>
      </c>
      <c r="AL26" s="83">
        <f t="shared" si="6"/>
        <v>0</v>
      </c>
      <c r="AM26" s="47"/>
      <c r="AN26" s="47"/>
      <c r="AO26" s="47"/>
      <c r="AP26" s="47"/>
      <c r="AQ26" s="94">
        <f t="shared" si="14"/>
        <v>0</v>
      </c>
      <c r="AR26" s="18">
        <v>41327</v>
      </c>
      <c r="AS26" s="83">
        <f t="shared" si="7"/>
        <v>0</v>
      </c>
      <c r="AT26" s="47"/>
      <c r="AU26" s="47"/>
      <c r="AV26" s="94">
        <f t="shared" si="18"/>
        <v>0</v>
      </c>
      <c r="AW26" s="83">
        <f t="shared" si="8"/>
        <v>0</v>
      </c>
      <c r="AX26" s="47"/>
      <c r="AY26" s="47"/>
      <c r="AZ26" s="94">
        <f t="shared" si="15"/>
        <v>0</v>
      </c>
      <c r="BA26" s="91">
        <f t="shared" si="9"/>
        <v>0</v>
      </c>
      <c r="BB26" s="120"/>
      <c r="BC26" s="47"/>
      <c r="BD26" s="47"/>
      <c r="BE26" s="47"/>
      <c r="BF26" s="94">
        <f t="shared" si="16"/>
        <v>0</v>
      </c>
      <c r="BG26" s="91">
        <f t="shared" si="10"/>
        <v>0</v>
      </c>
      <c r="BH26" s="120"/>
      <c r="BI26" s="47"/>
      <c r="BJ26" s="94">
        <f t="shared" si="19"/>
        <v>0</v>
      </c>
      <c r="BK26" s="91">
        <f t="shared" si="11"/>
        <v>0</v>
      </c>
      <c r="BL26" s="120"/>
      <c r="BM26" s="47"/>
      <c r="BN26" s="115">
        <f t="shared" si="17"/>
        <v>0</v>
      </c>
      <c r="BO26" s="101"/>
    </row>
    <row r="27" spans="1:67" x14ac:dyDescent="0.2">
      <c r="A27" s="18">
        <v>41328</v>
      </c>
      <c r="B27">
        <f t="shared" si="0"/>
        <v>0</v>
      </c>
      <c r="C27">
        <f t="shared" si="12"/>
        <v>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0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3"/>
        <v>0</v>
      </c>
      <c r="AJ27" s="35"/>
      <c r="AK27" s="18">
        <v>41328</v>
      </c>
      <c r="AL27" s="83">
        <f t="shared" si="6"/>
        <v>0</v>
      </c>
      <c r="AM27" s="47"/>
      <c r="AN27" s="47"/>
      <c r="AO27" s="47"/>
      <c r="AP27" s="47"/>
      <c r="AQ27" s="94">
        <f t="shared" si="14"/>
        <v>0</v>
      </c>
      <c r="AR27" s="18">
        <v>41328</v>
      </c>
      <c r="AS27" s="83">
        <f t="shared" si="7"/>
        <v>0</v>
      </c>
      <c r="AT27" s="47"/>
      <c r="AU27" s="47"/>
      <c r="AV27" s="94">
        <f t="shared" si="18"/>
        <v>0</v>
      </c>
      <c r="AW27" s="83">
        <f t="shared" si="8"/>
        <v>0</v>
      </c>
      <c r="AX27" s="47"/>
      <c r="AY27" s="47"/>
      <c r="AZ27" s="94">
        <f t="shared" si="15"/>
        <v>0</v>
      </c>
      <c r="BA27" s="91">
        <f t="shared" si="9"/>
        <v>0</v>
      </c>
      <c r="BB27" s="120"/>
      <c r="BC27" s="47"/>
      <c r="BD27" s="47"/>
      <c r="BE27" s="47"/>
      <c r="BF27" s="94">
        <f t="shared" si="16"/>
        <v>0</v>
      </c>
      <c r="BG27" s="91">
        <f t="shared" si="10"/>
        <v>0</v>
      </c>
      <c r="BH27" s="120"/>
      <c r="BI27" s="47"/>
      <c r="BJ27" s="94">
        <f t="shared" si="19"/>
        <v>0</v>
      </c>
      <c r="BK27" s="91">
        <f t="shared" si="11"/>
        <v>0</v>
      </c>
      <c r="BL27" s="120"/>
      <c r="BM27" s="47"/>
      <c r="BN27" s="115">
        <f t="shared" si="17"/>
        <v>0</v>
      </c>
      <c r="BO27" s="101"/>
    </row>
    <row r="28" spans="1:67" x14ac:dyDescent="0.2">
      <c r="A28" s="18">
        <v>41329</v>
      </c>
      <c r="B28">
        <f t="shared" si="0"/>
        <v>0</v>
      </c>
      <c r="C28">
        <f t="shared" si="12"/>
        <v>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0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3"/>
        <v>0</v>
      </c>
      <c r="AJ28" s="35"/>
      <c r="AK28" s="18">
        <v>41329</v>
      </c>
      <c r="AL28" s="83">
        <f t="shared" si="6"/>
        <v>0</v>
      </c>
      <c r="AM28" s="47"/>
      <c r="AN28" s="47"/>
      <c r="AO28" s="47"/>
      <c r="AP28" s="47"/>
      <c r="AQ28" s="94">
        <f t="shared" si="14"/>
        <v>0</v>
      </c>
      <c r="AR28" s="18">
        <v>41329</v>
      </c>
      <c r="AS28" s="83">
        <f t="shared" si="7"/>
        <v>0</v>
      </c>
      <c r="AT28" s="47"/>
      <c r="AU28" s="47"/>
      <c r="AV28" s="94">
        <f t="shared" si="18"/>
        <v>0</v>
      </c>
      <c r="AW28" s="83">
        <f t="shared" si="8"/>
        <v>0</v>
      </c>
      <c r="AX28" s="47"/>
      <c r="AY28" s="47"/>
      <c r="AZ28" s="94">
        <f t="shared" si="15"/>
        <v>0</v>
      </c>
      <c r="BA28" s="91">
        <f t="shared" si="9"/>
        <v>0</v>
      </c>
      <c r="BB28" s="120"/>
      <c r="BC28" s="47"/>
      <c r="BD28" s="47"/>
      <c r="BE28" s="47"/>
      <c r="BF28" s="94">
        <f>SUM(BA28+BF27)</f>
        <v>0</v>
      </c>
      <c r="BG28" s="91">
        <f t="shared" si="10"/>
        <v>0</v>
      </c>
      <c r="BH28" s="120"/>
      <c r="BI28" s="47"/>
      <c r="BJ28" s="94">
        <f t="shared" si="19"/>
        <v>0</v>
      </c>
      <c r="BK28" s="91">
        <f t="shared" si="11"/>
        <v>0</v>
      </c>
      <c r="BL28" s="120"/>
      <c r="BM28" s="47"/>
      <c r="BN28" s="115">
        <f t="shared" si="17"/>
        <v>0</v>
      </c>
      <c r="BO28" s="101"/>
    </row>
    <row r="29" spans="1:67" x14ac:dyDescent="0.2">
      <c r="A29" s="18">
        <v>41330</v>
      </c>
      <c r="B29">
        <f t="shared" si="0"/>
        <v>0</v>
      </c>
      <c r="C29">
        <f t="shared" si="12"/>
        <v>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0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3"/>
        <v>0</v>
      </c>
      <c r="AJ29" s="35"/>
      <c r="AK29" s="18">
        <v>41330</v>
      </c>
      <c r="AL29" s="83">
        <f t="shared" si="6"/>
        <v>0</v>
      </c>
      <c r="AM29" s="47"/>
      <c r="AN29" s="47"/>
      <c r="AO29" s="47"/>
      <c r="AP29" s="47"/>
      <c r="AQ29" s="94">
        <f t="shared" si="14"/>
        <v>0</v>
      </c>
      <c r="AR29" s="18">
        <v>41330</v>
      </c>
      <c r="AS29" s="83">
        <f t="shared" si="7"/>
        <v>0</v>
      </c>
      <c r="AT29" s="47"/>
      <c r="AU29" s="47"/>
      <c r="AV29" s="94">
        <f t="shared" si="18"/>
        <v>0</v>
      </c>
      <c r="AW29" s="83">
        <f t="shared" si="8"/>
        <v>0</v>
      </c>
      <c r="AX29" s="47"/>
      <c r="AY29" s="47"/>
      <c r="AZ29" s="94">
        <f t="shared" si="15"/>
        <v>0</v>
      </c>
      <c r="BA29" s="91">
        <f t="shared" si="9"/>
        <v>0</v>
      </c>
      <c r="BB29" s="120"/>
      <c r="BC29" s="47"/>
      <c r="BD29" s="47"/>
      <c r="BE29" s="47"/>
      <c r="BF29" s="94">
        <f t="shared" si="16"/>
        <v>0</v>
      </c>
      <c r="BG29" s="91">
        <f t="shared" si="10"/>
        <v>0</v>
      </c>
      <c r="BH29" s="120"/>
      <c r="BI29" s="47"/>
      <c r="BJ29" s="94">
        <f t="shared" si="19"/>
        <v>0</v>
      </c>
      <c r="BK29" s="91">
        <f t="shared" si="11"/>
        <v>0</v>
      </c>
      <c r="BL29" s="120"/>
      <c r="BM29" s="47"/>
      <c r="BN29" s="115">
        <f t="shared" si="17"/>
        <v>0</v>
      </c>
      <c r="BO29" s="101"/>
    </row>
    <row r="30" spans="1:67" x14ac:dyDescent="0.2">
      <c r="A30" s="18">
        <v>41331</v>
      </c>
      <c r="B30">
        <f t="shared" si="0"/>
        <v>0</v>
      </c>
      <c r="C30">
        <f t="shared" si="12"/>
        <v>0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0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3"/>
        <v>0</v>
      </c>
      <c r="AJ30" s="35"/>
      <c r="AK30" s="18">
        <v>41331</v>
      </c>
      <c r="AL30" s="83">
        <f t="shared" si="6"/>
        <v>0</v>
      </c>
      <c r="AM30" s="47"/>
      <c r="AN30" s="47"/>
      <c r="AO30" s="47"/>
      <c r="AP30" s="47"/>
      <c r="AQ30" s="94">
        <f t="shared" si="14"/>
        <v>0</v>
      </c>
      <c r="AR30" s="18">
        <v>41331</v>
      </c>
      <c r="AS30" s="83">
        <f t="shared" si="7"/>
        <v>0</v>
      </c>
      <c r="AT30" s="47"/>
      <c r="AU30" s="47"/>
      <c r="AV30" s="94">
        <f t="shared" si="18"/>
        <v>0</v>
      </c>
      <c r="AW30" s="83">
        <f t="shared" si="8"/>
        <v>0</v>
      </c>
      <c r="AX30" s="47"/>
      <c r="AY30" s="47"/>
      <c r="AZ30" s="94">
        <f t="shared" si="15"/>
        <v>0</v>
      </c>
      <c r="BA30" s="91">
        <f t="shared" si="9"/>
        <v>0</v>
      </c>
      <c r="BB30" s="120"/>
      <c r="BC30" s="47"/>
      <c r="BD30" s="47"/>
      <c r="BE30" s="47"/>
      <c r="BF30" s="94">
        <f t="shared" si="16"/>
        <v>0</v>
      </c>
      <c r="BG30" s="91">
        <f t="shared" si="10"/>
        <v>0</v>
      </c>
      <c r="BH30" s="120"/>
      <c r="BI30" s="47"/>
      <c r="BJ30" s="94">
        <f t="shared" si="19"/>
        <v>0</v>
      </c>
      <c r="BK30" s="91">
        <f t="shared" si="11"/>
        <v>0</v>
      </c>
      <c r="BL30" s="120"/>
      <c r="BM30" s="47"/>
      <c r="BN30" s="115">
        <f t="shared" si="17"/>
        <v>0</v>
      </c>
      <c r="BO30" s="101"/>
    </row>
    <row r="31" spans="1:67" x14ac:dyDescent="0.2">
      <c r="A31" s="18">
        <v>41332</v>
      </c>
      <c r="B31">
        <f t="shared" si="0"/>
        <v>0</v>
      </c>
      <c r="C31">
        <f t="shared" si="12"/>
        <v>0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0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>SUM(Z30+Q31)</f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3"/>
        <v>0</v>
      </c>
      <c r="AJ31" s="35"/>
      <c r="AK31" s="18">
        <v>41332</v>
      </c>
      <c r="AL31" s="83">
        <f t="shared" si="6"/>
        <v>0</v>
      </c>
      <c r="AM31" s="47"/>
      <c r="AN31" s="47"/>
      <c r="AO31" s="47"/>
      <c r="AP31" s="47"/>
      <c r="AQ31" s="94">
        <f t="shared" si="14"/>
        <v>0</v>
      </c>
      <c r="AR31" s="18">
        <v>41332</v>
      </c>
      <c r="AS31" s="83">
        <f t="shared" si="7"/>
        <v>0</v>
      </c>
      <c r="AT31" s="47"/>
      <c r="AU31" s="47"/>
      <c r="AV31" s="94">
        <f t="shared" si="18"/>
        <v>0</v>
      </c>
      <c r="AW31" s="83">
        <f t="shared" si="8"/>
        <v>0</v>
      </c>
      <c r="AX31" s="47"/>
      <c r="AY31" s="47"/>
      <c r="AZ31" s="94">
        <f t="shared" si="15"/>
        <v>0</v>
      </c>
      <c r="BA31" s="91">
        <f t="shared" si="9"/>
        <v>0</v>
      </c>
      <c r="BB31" s="120"/>
      <c r="BC31" s="47"/>
      <c r="BD31" s="47"/>
      <c r="BE31" s="47"/>
      <c r="BF31" s="94">
        <f t="shared" si="16"/>
        <v>0</v>
      </c>
      <c r="BG31" s="91">
        <f t="shared" si="10"/>
        <v>0</v>
      </c>
      <c r="BH31" s="120"/>
      <c r="BI31" s="47"/>
      <c r="BJ31" s="94">
        <f t="shared" si="19"/>
        <v>0</v>
      </c>
      <c r="BK31" s="91">
        <f t="shared" si="11"/>
        <v>0</v>
      </c>
      <c r="BL31" s="120"/>
      <c r="BM31" s="47"/>
      <c r="BN31" s="115">
        <f t="shared" si="17"/>
        <v>0</v>
      </c>
      <c r="BO31" s="101"/>
    </row>
    <row r="32" spans="1:67" x14ac:dyDescent="0.2">
      <c r="A32" s="18">
        <v>41333</v>
      </c>
      <c r="B32">
        <f>SUM(D32+Q32+AA32+AL32+AS32+AW32+BA32+BG32+BK32)</f>
        <v>0</v>
      </c>
      <c r="C32">
        <f>SUM(C31+B32)</f>
        <v>0</v>
      </c>
      <c r="D32" s="83">
        <f>SUM(E32:O32)</f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>SUM(P31+D32)</f>
        <v>0</v>
      </c>
      <c r="Q32" s="91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4">
        <f>SUM(Z31+Q32)</f>
        <v>0</v>
      </c>
      <c r="AA32" s="83">
        <f>SUM(AB32:AH32)</f>
        <v>0</v>
      </c>
      <c r="AB32" s="47"/>
      <c r="AC32" s="47"/>
      <c r="AD32" s="47"/>
      <c r="AE32" s="47"/>
      <c r="AF32" s="47"/>
      <c r="AG32" s="47"/>
      <c r="AH32" s="47"/>
      <c r="AI32" s="94">
        <f t="shared" si="13"/>
        <v>0</v>
      </c>
      <c r="AJ32" s="35"/>
      <c r="AK32" s="18">
        <v>41333</v>
      </c>
      <c r="AL32" s="83">
        <f t="shared" si="6"/>
        <v>0</v>
      </c>
      <c r="AM32" s="47"/>
      <c r="AN32" s="47"/>
      <c r="AO32" s="47"/>
      <c r="AP32" s="47"/>
      <c r="AQ32" s="94">
        <f t="shared" si="14"/>
        <v>0</v>
      </c>
      <c r="AR32" s="18">
        <v>41333</v>
      </c>
      <c r="AS32" s="83">
        <f t="shared" si="7"/>
        <v>0</v>
      </c>
      <c r="AT32" s="47"/>
      <c r="AU32" s="47"/>
      <c r="AV32" s="94">
        <f>SUM(AS32+AV31)</f>
        <v>0</v>
      </c>
      <c r="AW32" s="83">
        <f>SUM(AX32:AY32)</f>
        <v>0</v>
      </c>
      <c r="AX32" s="47"/>
      <c r="AY32" s="47"/>
      <c r="AZ32" s="94">
        <f>SUM(AW32+AZ31)</f>
        <v>0</v>
      </c>
      <c r="BA32" s="91">
        <f>SUM(BB32:BE32)</f>
        <v>0</v>
      </c>
      <c r="BB32" s="120"/>
      <c r="BC32" s="47"/>
      <c r="BD32" s="47"/>
      <c r="BE32" s="47"/>
      <c r="BF32" s="94">
        <f>SUM(BA32+BF31)</f>
        <v>0</v>
      </c>
      <c r="BG32" s="91">
        <f>SUM(BH32:BI32)</f>
        <v>0</v>
      </c>
      <c r="BH32" s="120"/>
      <c r="BI32" s="47"/>
      <c r="BJ32" s="94">
        <f>SUM(BG32+BJ31)</f>
        <v>0</v>
      </c>
      <c r="BK32" s="91">
        <f>SUM(BL32:BM32)</f>
        <v>0</v>
      </c>
      <c r="BL32" s="120"/>
      <c r="BM32" s="47"/>
      <c r="BN32" s="115">
        <f>SUM(BK32+BN31)</f>
        <v>0</v>
      </c>
      <c r="BO32" s="101"/>
    </row>
    <row r="33" spans="1:67" x14ac:dyDescent="0.2">
      <c r="A33" s="18">
        <v>41334</v>
      </c>
      <c r="B33">
        <f t="shared" si="0"/>
        <v>0</v>
      </c>
      <c r="C33">
        <f>SUM(C31+B33)</f>
        <v>0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>SUM(P31+D33)</f>
        <v>0</v>
      </c>
      <c r="Q33" s="91">
        <f>SUM(R33:Y33)</f>
        <v>0</v>
      </c>
      <c r="R33" s="47"/>
      <c r="S33" s="47"/>
      <c r="T33" s="47"/>
      <c r="U33" s="47"/>
      <c r="V33" s="47"/>
      <c r="W33" s="47"/>
      <c r="X33" s="47"/>
      <c r="Y33" s="47"/>
      <c r="Z33" s="94">
        <f>SUM(Z31+Q33)</f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>SUM(AI31+AA33)</f>
        <v>0</v>
      </c>
      <c r="AJ33" s="35"/>
      <c r="AK33" s="18">
        <v>41334</v>
      </c>
      <c r="AL33" s="83">
        <f t="shared" si="6"/>
        <v>0</v>
      </c>
      <c r="AM33" s="47"/>
      <c r="AN33" s="47"/>
      <c r="AO33" s="47"/>
      <c r="AP33" s="47"/>
      <c r="AQ33" s="94">
        <f>SUM(AQ31+AL33)</f>
        <v>0</v>
      </c>
      <c r="AR33" s="18">
        <v>41334</v>
      </c>
      <c r="AS33" s="83">
        <f t="shared" si="7"/>
        <v>0</v>
      </c>
      <c r="AT33" s="47"/>
      <c r="AU33" s="47"/>
      <c r="AV33" s="94">
        <f>SUM(AS33+AV31)</f>
        <v>0</v>
      </c>
      <c r="AW33" s="83">
        <f t="shared" si="8"/>
        <v>0</v>
      </c>
      <c r="AX33" s="47"/>
      <c r="AY33" s="47"/>
      <c r="AZ33" s="94">
        <f>SUM(AW33+AZ31)</f>
        <v>0</v>
      </c>
      <c r="BA33" s="91">
        <f t="shared" si="9"/>
        <v>0</v>
      </c>
      <c r="BB33" s="120"/>
      <c r="BC33" s="47"/>
      <c r="BD33" s="47"/>
      <c r="BE33" s="47"/>
      <c r="BF33" s="94">
        <f>SUM(BA33+BF31)</f>
        <v>0</v>
      </c>
      <c r="BG33" s="91">
        <f t="shared" si="10"/>
        <v>0</v>
      </c>
      <c r="BH33" s="120"/>
      <c r="BI33" s="47"/>
      <c r="BJ33" s="94">
        <f>SUM(BG33+BJ31)</f>
        <v>0</v>
      </c>
      <c r="BK33" s="91">
        <f t="shared" si="11"/>
        <v>0</v>
      </c>
      <c r="BL33" s="120"/>
      <c r="BM33" s="47"/>
      <c r="BN33" s="115">
        <f>SUM(BK33+BN31)</f>
        <v>0</v>
      </c>
      <c r="BO33" s="101"/>
    </row>
    <row r="34" spans="1:67" s="30" customFormat="1" x14ac:dyDescent="0.2">
      <c r="A34" s="28" t="s">
        <v>53</v>
      </c>
      <c r="B34" s="29"/>
      <c r="C34" s="29"/>
      <c r="D34" s="37">
        <f t="shared" ref="D34:O34" si="20">SUM(D5:D33)</f>
        <v>0</v>
      </c>
      <c r="E34" s="37">
        <f t="shared" si="20"/>
        <v>0</v>
      </c>
      <c r="F34" s="37">
        <f t="shared" si="20"/>
        <v>0</v>
      </c>
      <c r="G34" s="37">
        <f t="shared" si="20"/>
        <v>0</v>
      </c>
      <c r="H34" s="37">
        <f t="shared" si="20"/>
        <v>0</v>
      </c>
      <c r="I34" s="37">
        <f t="shared" si="20"/>
        <v>0</v>
      </c>
      <c r="J34" s="37">
        <f t="shared" si="20"/>
        <v>0</v>
      </c>
      <c r="K34" s="37">
        <f t="shared" si="20"/>
        <v>0</v>
      </c>
      <c r="L34" s="37">
        <f t="shared" si="20"/>
        <v>0</v>
      </c>
      <c r="M34" s="37">
        <f t="shared" si="20"/>
        <v>0</v>
      </c>
      <c r="N34" s="37">
        <f t="shared" si="20"/>
        <v>0</v>
      </c>
      <c r="O34" s="37">
        <f t="shared" si="20"/>
        <v>0</v>
      </c>
      <c r="P34" s="29">
        <f>SUM(P33)</f>
        <v>0</v>
      </c>
      <c r="Q34" s="37">
        <f t="shared" ref="Q34:Y34" si="21">SUM(Q5:Q33)</f>
        <v>0</v>
      </c>
      <c r="R34" s="37">
        <f t="shared" si="21"/>
        <v>0</v>
      </c>
      <c r="S34" s="37">
        <f t="shared" si="21"/>
        <v>0</v>
      </c>
      <c r="T34" s="37">
        <f t="shared" si="21"/>
        <v>0</v>
      </c>
      <c r="U34" s="37">
        <f t="shared" si="21"/>
        <v>0</v>
      </c>
      <c r="V34" s="37">
        <f t="shared" si="21"/>
        <v>0</v>
      </c>
      <c r="W34" s="37">
        <f t="shared" si="21"/>
        <v>0</v>
      </c>
      <c r="X34" s="37">
        <f t="shared" si="21"/>
        <v>0</v>
      </c>
      <c r="Y34" s="37">
        <f t="shared" si="21"/>
        <v>0</v>
      </c>
      <c r="Z34" s="37">
        <f>SUM(Z33)</f>
        <v>0</v>
      </c>
      <c r="AA34" s="37">
        <f t="shared" ref="AA34:AH34" si="22">SUM(AA5:AA33)</f>
        <v>0</v>
      </c>
      <c r="AB34" s="37">
        <f t="shared" si="22"/>
        <v>0</v>
      </c>
      <c r="AC34" s="37">
        <f t="shared" si="22"/>
        <v>0</v>
      </c>
      <c r="AD34" s="37">
        <f t="shared" si="22"/>
        <v>0</v>
      </c>
      <c r="AE34" s="37">
        <f t="shared" si="22"/>
        <v>0</v>
      </c>
      <c r="AF34" s="37">
        <f t="shared" si="22"/>
        <v>0</v>
      </c>
      <c r="AG34" s="37">
        <f t="shared" si="22"/>
        <v>0</v>
      </c>
      <c r="AH34" s="37">
        <f t="shared" si="22"/>
        <v>0</v>
      </c>
      <c r="AI34" s="37">
        <f>SUM(AI33)</f>
        <v>0</v>
      </c>
      <c r="AJ34" s="37"/>
      <c r="AK34" s="29"/>
      <c r="AL34" s="37">
        <f>SUM(AL5:AL33)</f>
        <v>0</v>
      </c>
      <c r="AM34" s="37">
        <f>SUM(AM5:AM33)</f>
        <v>0</v>
      </c>
      <c r="AN34" s="37">
        <f>SUM(AN5:AN33)</f>
        <v>0</v>
      </c>
      <c r="AO34" s="37">
        <f>SUM(AO5:AO33)</f>
        <v>0</v>
      </c>
      <c r="AP34" s="37">
        <f>SUM(AP5:AP33)</f>
        <v>0</v>
      </c>
      <c r="AQ34" s="37">
        <f>SUM(AQ33)</f>
        <v>0</v>
      </c>
      <c r="AR34" s="29"/>
      <c r="AS34" s="37">
        <f>SUM(AS5:AS33)</f>
        <v>0</v>
      </c>
      <c r="AT34" s="37">
        <f>SUM(AT5:AT33)</f>
        <v>0</v>
      </c>
      <c r="AU34" s="37">
        <f>SUM(AU5:AU33)</f>
        <v>0</v>
      </c>
      <c r="AV34" s="37">
        <f>SUM(AV33)</f>
        <v>0</v>
      </c>
      <c r="AW34" s="37">
        <f>SUM(AW5:AW33)</f>
        <v>0</v>
      </c>
      <c r="AX34" s="37">
        <f>SUM(AX5:AX33)</f>
        <v>0</v>
      </c>
      <c r="AY34" s="37">
        <f>SUM(AY5:AY33)</f>
        <v>0</v>
      </c>
      <c r="AZ34" s="37">
        <f>SUM(AZ33)</f>
        <v>0</v>
      </c>
      <c r="BA34" s="37">
        <f>SUM(BA5:BA33)</f>
        <v>0</v>
      </c>
      <c r="BB34" s="37">
        <f>SUM(BB5:BB33)</f>
        <v>0</v>
      </c>
      <c r="BC34" s="37">
        <f>SUM(BC5:BC33)</f>
        <v>0</v>
      </c>
      <c r="BD34" s="37">
        <f>SUM(BD5:BD33)</f>
        <v>0</v>
      </c>
      <c r="BE34" s="37">
        <f>SUM(BE5:BE33)</f>
        <v>0</v>
      </c>
      <c r="BF34" s="37">
        <f>SUM(BF33)</f>
        <v>0</v>
      </c>
      <c r="BG34" s="37">
        <f>SUM(BG5:BG33)</f>
        <v>0</v>
      </c>
      <c r="BH34" s="37">
        <f>SUM(BH5:BH33)</f>
        <v>0</v>
      </c>
      <c r="BI34" s="37">
        <f>SUM(BI5:BI33)</f>
        <v>0</v>
      </c>
      <c r="BJ34" s="37">
        <f>SUM(BJ33)</f>
        <v>0</v>
      </c>
      <c r="BK34" s="37">
        <f>SUM(BK5:BK33)</f>
        <v>0</v>
      </c>
      <c r="BL34" s="37">
        <f>SUM(BL5:BL33)</f>
        <v>0</v>
      </c>
      <c r="BM34" s="37">
        <f>SUM(BM5:BM33)</f>
        <v>0</v>
      </c>
      <c r="BN34" s="37">
        <f>SUM(BN33)</f>
        <v>0</v>
      </c>
      <c r="BO34" s="29"/>
    </row>
    <row r="35" spans="1:67" x14ac:dyDescent="0.2">
      <c r="A35" s="18"/>
      <c r="AK35"/>
      <c r="AR35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2" zoomScale="75" workbookViewId="0">
      <selection activeCell="E10" sqref="E10"/>
    </sheetView>
  </sheetViews>
  <sheetFormatPr defaultRowHeight="12.75" x14ac:dyDescent="0.2"/>
  <cols>
    <col min="1" max="1" width="8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5.85546875" customWidth="1"/>
    <col min="19" max="21" width="6" customWidth="1"/>
    <col min="22" max="22" width="8.570312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61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/>
    </row>
    <row r="5" spans="1:67" x14ac:dyDescent="0.2">
      <c r="A5" s="18">
        <v>41334</v>
      </c>
      <c r="B5">
        <f t="shared" ref="B5:B35" si="0">SUM(D5+Q5+AA5+AL5+AS5+AW5+BA5+BG5+BK5)</f>
        <v>0</v>
      </c>
      <c r="C5">
        <f>SUM(B5)</f>
        <v>0</v>
      </c>
      <c r="D5" s="8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0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41334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41334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SUM(AW5:AY5)</f>
        <v>0</v>
      </c>
      <c r="BA5" s="83">
        <f>SUM(BB5:BE5)</f>
        <v>0</v>
      </c>
      <c r="BB5" s="47"/>
      <c r="BC5" s="47"/>
      <c r="BD5" s="47"/>
      <c r="BE5" s="47"/>
      <c r="BF5" s="94">
        <f>SUM(BB5:BE5)</f>
        <v>0</v>
      </c>
      <c r="BG5" s="83">
        <f>SUM(BH5:BI5)</f>
        <v>0</v>
      </c>
      <c r="BH5" s="47"/>
      <c r="BI5" s="47"/>
      <c r="BJ5" s="94">
        <f>SUM(BG5:BI5)</f>
        <v>0</v>
      </c>
      <c r="BK5" s="83">
        <f>SUM(BL5:BM5)</f>
        <v>0</v>
      </c>
      <c r="BL5" s="47"/>
      <c r="BM5" s="47"/>
      <c r="BN5" s="82">
        <f>SUM(BK5:BM5)</f>
        <v>0</v>
      </c>
      <c r="BO5" s="140"/>
    </row>
    <row r="6" spans="1:67" ht="15" customHeight="1" x14ac:dyDescent="0.2">
      <c r="A6" s="18">
        <v>41335</v>
      </c>
      <c r="B6">
        <f t="shared" si="0"/>
        <v>0</v>
      </c>
      <c r="C6">
        <f>SUM(C5+B6)</f>
        <v>0</v>
      </c>
      <c r="D6" s="83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5" si="2">SUM(P5+D6)</f>
        <v>0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5" si="4">SUM(Z5+Q6)</f>
        <v>0</v>
      </c>
      <c r="AA6" s="83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41335</v>
      </c>
      <c r="AL6" s="83">
        <f t="shared" ref="AL6:AL35" si="6">SUM(AM6:AP6)</f>
        <v>0</v>
      </c>
      <c r="AM6" s="47"/>
      <c r="AN6" s="47"/>
      <c r="AO6" s="47"/>
      <c r="AP6" s="47"/>
      <c r="AQ6" s="94">
        <f>SUM(AQ5+AL6)</f>
        <v>0</v>
      </c>
      <c r="AR6" s="18">
        <v>41335</v>
      </c>
      <c r="AS6" s="83">
        <f t="shared" ref="AS6:AS35" si="7">SUM(AT6:AU6)</f>
        <v>0</v>
      </c>
      <c r="AT6" s="47"/>
      <c r="AU6" s="47"/>
      <c r="AV6" s="94">
        <f>SUM(AS6+AV5)</f>
        <v>0</v>
      </c>
      <c r="AW6" s="83">
        <f t="shared" ref="AW6:AW35" si="8">SUM(AX6:AY6)</f>
        <v>0</v>
      </c>
      <c r="AX6" s="47"/>
      <c r="AY6" s="47"/>
      <c r="AZ6" s="94">
        <f>SUM(AW6+AZ5)</f>
        <v>0</v>
      </c>
      <c r="BA6" s="83">
        <f>SUM(BB6:BE6)</f>
        <v>0</v>
      </c>
      <c r="BB6" s="47"/>
      <c r="BC6" s="47"/>
      <c r="BD6" s="47"/>
      <c r="BE6" s="47"/>
      <c r="BF6" s="94">
        <f>SUM(BB6+BF5)</f>
        <v>0</v>
      </c>
      <c r="BG6" s="83">
        <f t="shared" ref="BG6:BG35" si="9">SUM(BH6:BI6)</f>
        <v>0</v>
      </c>
      <c r="BH6" s="47"/>
      <c r="BI6" s="47"/>
      <c r="BJ6" s="94">
        <f>SUM(BG6+BJ5)</f>
        <v>0</v>
      </c>
      <c r="BK6" s="83">
        <f t="shared" ref="BK6:BK35" si="10">SUM(BL6:BM6)</f>
        <v>0</v>
      </c>
      <c r="BL6" s="47"/>
      <c r="BM6" s="47"/>
      <c r="BN6" s="83">
        <f>SUM(BK6+BN5)</f>
        <v>0</v>
      </c>
      <c r="BO6" s="116"/>
    </row>
    <row r="7" spans="1:67" x14ac:dyDescent="0.2">
      <c r="A7" s="18">
        <v>41336</v>
      </c>
      <c r="B7">
        <f t="shared" si="0"/>
        <v>0</v>
      </c>
      <c r="C7">
        <f t="shared" ref="C7:C35" si="11">SUM(C6+B7)</f>
        <v>0</v>
      </c>
      <c r="D7" s="83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5" si="12">SUM(AI6+AA7)</f>
        <v>0</v>
      </c>
      <c r="AJ7" s="35"/>
      <c r="AK7" s="18">
        <v>41336</v>
      </c>
      <c r="AL7" s="83">
        <f t="shared" si="6"/>
        <v>0</v>
      </c>
      <c r="AM7" s="47"/>
      <c r="AN7" s="47"/>
      <c r="AO7" s="47"/>
      <c r="AP7" s="47"/>
      <c r="AQ7" s="94">
        <f t="shared" ref="AQ7:AQ35" si="13">SUM(AQ6+AL7)</f>
        <v>0</v>
      </c>
      <c r="AR7" s="18">
        <v>41336</v>
      </c>
      <c r="AS7" s="83">
        <f t="shared" si="7"/>
        <v>0</v>
      </c>
      <c r="AT7" s="47"/>
      <c r="AU7" s="47"/>
      <c r="AV7" s="94">
        <f t="shared" ref="AV7:AV35" si="14">SUM(AS7+AV6)</f>
        <v>0</v>
      </c>
      <c r="AW7" s="83">
        <f t="shared" si="8"/>
        <v>0</v>
      </c>
      <c r="AX7" s="47"/>
      <c r="AY7" s="47"/>
      <c r="AZ7" s="94">
        <f t="shared" ref="AZ7:AZ35" si="15">SUM(AW7+AZ6)</f>
        <v>0</v>
      </c>
      <c r="BA7" s="83">
        <f t="shared" ref="BA7:BA35" si="16">SUM(BB7:BE7)</f>
        <v>0</v>
      </c>
      <c r="BB7" s="47"/>
      <c r="BC7" s="47"/>
      <c r="BD7" s="47"/>
      <c r="BE7" s="47"/>
      <c r="BF7" s="94">
        <f t="shared" ref="BF7:BF34" si="17">SUM(BB7+BF6)</f>
        <v>0</v>
      </c>
      <c r="BG7" s="83">
        <f t="shared" si="9"/>
        <v>0</v>
      </c>
      <c r="BH7" s="47"/>
      <c r="BI7" s="47"/>
      <c r="BJ7" s="94">
        <f t="shared" ref="BJ7:BJ35" si="18">SUM(BG7+BJ6)</f>
        <v>0</v>
      </c>
      <c r="BK7" s="83">
        <f t="shared" si="10"/>
        <v>0</v>
      </c>
      <c r="BL7" s="47"/>
      <c r="BM7" s="47"/>
      <c r="BN7" s="83">
        <f t="shared" ref="BN7:BN35" si="19">SUM(BK7+BN6)</f>
        <v>0</v>
      </c>
      <c r="BO7" s="116"/>
    </row>
    <row r="8" spans="1:67" x14ac:dyDescent="0.2">
      <c r="A8" s="18">
        <v>41337</v>
      </c>
      <c r="B8">
        <f t="shared" si="0"/>
        <v>0</v>
      </c>
      <c r="C8">
        <f t="shared" si="11"/>
        <v>0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0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2"/>
        <v>0</v>
      </c>
      <c r="AJ8" s="35"/>
      <c r="AK8" s="18">
        <v>41337</v>
      </c>
      <c r="AL8" s="83">
        <f t="shared" si="6"/>
        <v>0</v>
      </c>
      <c r="AM8" s="47"/>
      <c r="AN8" s="47"/>
      <c r="AO8" s="47"/>
      <c r="AP8" s="47"/>
      <c r="AQ8" s="94">
        <f t="shared" si="13"/>
        <v>0</v>
      </c>
      <c r="AR8" s="18">
        <v>41337</v>
      </c>
      <c r="AS8" s="83">
        <f t="shared" si="7"/>
        <v>0</v>
      </c>
      <c r="AT8" s="47"/>
      <c r="AU8" s="47"/>
      <c r="AV8" s="94">
        <f t="shared" si="14"/>
        <v>0</v>
      </c>
      <c r="AW8" s="83">
        <f t="shared" si="8"/>
        <v>0</v>
      </c>
      <c r="AX8" s="47"/>
      <c r="AY8" s="47"/>
      <c r="AZ8" s="94">
        <f t="shared" si="15"/>
        <v>0</v>
      </c>
      <c r="BA8" s="83">
        <f t="shared" si="16"/>
        <v>0</v>
      </c>
      <c r="BB8" s="47"/>
      <c r="BC8" s="47"/>
      <c r="BD8" s="47"/>
      <c r="BE8" s="47"/>
      <c r="BF8" s="94">
        <f t="shared" si="17"/>
        <v>0</v>
      </c>
      <c r="BG8" s="83">
        <f t="shared" si="9"/>
        <v>0</v>
      </c>
      <c r="BH8" s="47"/>
      <c r="BI8" s="47"/>
      <c r="BJ8" s="94">
        <f>SUM(BG8+BJ7)</f>
        <v>0</v>
      </c>
      <c r="BK8" s="83">
        <f t="shared" si="10"/>
        <v>0</v>
      </c>
      <c r="BL8" s="47"/>
      <c r="BM8" s="47"/>
      <c r="BN8" s="83">
        <f t="shared" si="19"/>
        <v>0</v>
      </c>
      <c r="BO8" s="116"/>
    </row>
    <row r="9" spans="1:67" x14ac:dyDescent="0.2">
      <c r="A9" s="18">
        <v>41338</v>
      </c>
      <c r="B9">
        <f t="shared" si="0"/>
        <v>0</v>
      </c>
      <c r="C9">
        <f t="shared" si="11"/>
        <v>0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0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2"/>
        <v>0</v>
      </c>
      <c r="AJ9" s="35"/>
      <c r="AK9" s="18">
        <v>41338</v>
      </c>
      <c r="AL9" s="83">
        <f t="shared" si="6"/>
        <v>0</v>
      </c>
      <c r="AM9" s="47"/>
      <c r="AN9" s="47"/>
      <c r="AO9" s="47"/>
      <c r="AP9" s="47"/>
      <c r="AQ9" s="94">
        <f t="shared" si="13"/>
        <v>0</v>
      </c>
      <c r="AR9" s="18">
        <v>41338</v>
      </c>
      <c r="AS9" s="83">
        <f t="shared" si="7"/>
        <v>0</v>
      </c>
      <c r="AT9" s="47"/>
      <c r="AU9" s="47"/>
      <c r="AV9" s="94">
        <f t="shared" si="14"/>
        <v>0</v>
      </c>
      <c r="AW9" s="83">
        <f t="shared" si="8"/>
        <v>0</v>
      </c>
      <c r="AX9" s="47"/>
      <c r="AY9" s="47"/>
      <c r="AZ9" s="94">
        <f t="shared" si="15"/>
        <v>0</v>
      </c>
      <c r="BA9" s="83">
        <f t="shared" si="16"/>
        <v>0</v>
      </c>
      <c r="BB9" s="47"/>
      <c r="BC9" s="47"/>
      <c r="BD9" s="47"/>
      <c r="BE9" s="47"/>
      <c r="BF9" s="94">
        <f t="shared" si="17"/>
        <v>0</v>
      </c>
      <c r="BG9" s="83">
        <f t="shared" si="9"/>
        <v>0</v>
      </c>
      <c r="BH9" s="47"/>
      <c r="BI9" s="47"/>
      <c r="BJ9" s="94">
        <f t="shared" si="18"/>
        <v>0</v>
      </c>
      <c r="BK9" s="83">
        <f t="shared" si="10"/>
        <v>0</v>
      </c>
      <c r="BL9" s="47"/>
      <c r="BM9" s="47"/>
      <c r="BN9" s="83">
        <f t="shared" si="19"/>
        <v>0</v>
      </c>
      <c r="BO9" s="116"/>
    </row>
    <row r="10" spans="1:67" x14ac:dyDescent="0.2">
      <c r="A10" s="18">
        <v>41339</v>
      </c>
      <c r="B10">
        <f t="shared" si="0"/>
        <v>0</v>
      </c>
      <c r="C10">
        <f t="shared" si="11"/>
        <v>0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0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2"/>
        <v>0</v>
      </c>
      <c r="AJ10" s="35"/>
      <c r="AK10" s="18">
        <v>41339</v>
      </c>
      <c r="AL10" s="83">
        <f t="shared" si="6"/>
        <v>0</v>
      </c>
      <c r="AM10" s="47"/>
      <c r="AN10" s="47"/>
      <c r="AO10" s="47"/>
      <c r="AP10" s="47"/>
      <c r="AQ10" s="94">
        <f t="shared" si="13"/>
        <v>0</v>
      </c>
      <c r="AR10" s="18">
        <v>41339</v>
      </c>
      <c r="AS10" s="83">
        <f t="shared" si="7"/>
        <v>0</v>
      </c>
      <c r="AT10" s="47"/>
      <c r="AU10" s="47"/>
      <c r="AV10" s="94">
        <f t="shared" si="14"/>
        <v>0</v>
      </c>
      <c r="AW10" s="83">
        <f t="shared" si="8"/>
        <v>0</v>
      </c>
      <c r="AX10" s="47"/>
      <c r="AY10" s="47"/>
      <c r="AZ10" s="94">
        <f t="shared" si="15"/>
        <v>0</v>
      </c>
      <c r="BA10" s="83">
        <f t="shared" si="16"/>
        <v>0</v>
      </c>
      <c r="BB10" s="47"/>
      <c r="BC10" s="47"/>
      <c r="BD10" s="47"/>
      <c r="BE10" s="47"/>
      <c r="BF10" s="94">
        <f t="shared" si="17"/>
        <v>0</v>
      </c>
      <c r="BG10" s="83">
        <f t="shared" si="9"/>
        <v>0</v>
      </c>
      <c r="BH10" s="47"/>
      <c r="BI10" s="47"/>
      <c r="BJ10" s="94">
        <f t="shared" si="18"/>
        <v>0</v>
      </c>
      <c r="BK10" s="83">
        <f t="shared" si="10"/>
        <v>0</v>
      </c>
      <c r="BL10" s="47"/>
      <c r="BM10" s="47"/>
      <c r="BN10" s="83">
        <f t="shared" si="19"/>
        <v>0</v>
      </c>
      <c r="BO10" s="116"/>
    </row>
    <row r="11" spans="1:67" x14ac:dyDescent="0.2">
      <c r="A11" s="18">
        <v>41340</v>
      </c>
      <c r="B11">
        <f t="shared" si="0"/>
        <v>0</v>
      </c>
      <c r="C11">
        <f t="shared" si="11"/>
        <v>0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2"/>
        <v>0</v>
      </c>
      <c r="AJ11" s="35"/>
      <c r="AK11" s="18">
        <v>41340</v>
      </c>
      <c r="AL11" s="83">
        <f t="shared" si="6"/>
        <v>0</v>
      </c>
      <c r="AM11" s="47"/>
      <c r="AN11" s="47"/>
      <c r="AO11" s="47"/>
      <c r="AP11" s="47"/>
      <c r="AQ11" s="94">
        <f t="shared" si="13"/>
        <v>0</v>
      </c>
      <c r="AR11" s="18">
        <v>41340</v>
      </c>
      <c r="AS11" s="83">
        <f t="shared" si="7"/>
        <v>0</v>
      </c>
      <c r="AT11" s="47"/>
      <c r="AU11" s="47"/>
      <c r="AV11" s="94">
        <f t="shared" si="14"/>
        <v>0</v>
      </c>
      <c r="AW11" s="83">
        <f t="shared" si="8"/>
        <v>0</v>
      </c>
      <c r="AX11" s="47"/>
      <c r="AY11" s="47"/>
      <c r="AZ11" s="94">
        <f t="shared" si="15"/>
        <v>0</v>
      </c>
      <c r="BA11" s="83">
        <f t="shared" si="16"/>
        <v>0</v>
      </c>
      <c r="BB11" s="47"/>
      <c r="BC11" s="47"/>
      <c r="BD11" s="47"/>
      <c r="BE11" s="47"/>
      <c r="BF11" s="94">
        <f t="shared" si="17"/>
        <v>0</v>
      </c>
      <c r="BG11" s="83">
        <f t="shared" si="9"/>
        <v>0</v>
      </c>
      <c r="BH11" s="47"/>
      <c r="BI11" s="47"/>
      <c r="BJ11" s="94">
        <f t="shared" si="18"/>
        <v>0</v>
      </c>
      <c r="BK11" s="83">
        <f t="shared" si="10"/>
        <v>0</v>
      </c>
      <c r="BL11" s="47"/>
      <c r="BM11" s="47"/>
      <c r="BN11" s="83">
        <f t="shared" si="19"/>
        <v>0</v>
      </c>
      <c r="BO11" s="116"/>
    </row>
    <row r="12" spans="1:67" x14ac:dyDescent="0.2">
      <c r="A12" s="18">
        <v>41341</v>
      </c>
      <c r="B12">
        <f t="shared" si="0"/>
        <v>0</v>
      </c>
      <c r="C12">
        <f t="shared" si="11"/>
        <v>0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0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2"/>
        <v>0</v>
      </c>
      <c r="AJ12" s="35"/>
      <c r="AK12" s="18">
        <v>41341</v>
      </c>
      <c r="AL12" s="83">
        <f t="shared" si="6"/>
        <v>0</v>
      </c>
      <c r="AM12" s="47"/>
      <c r="AN12" s="47"/>
      <c r="AO12" s="47"/>
      <c r="AP12" s="47"/>
      <c r="AQ12" s="94">
        <f t="shared" si="13"/>
        <v>0</v>
      </c>
      <c r="AR12" s="18">
        <v>41341</v>
      </c>
      <c r="AS12" s="83">
        <f t="shared" si="7"/>
        <v>0</v>
      </c>
      <c r="AT12" s="47"/>
      <c r="AU12" s="47"/>
      <c r="AV12" s="94">
        <f t="shared" si="14"/>
        <v>0</v>
      </c>
      <c r="AW12" s="83">
        <f t="shared" si="8"/>
        <v>0</v>
      </c>
      <c r="AX12" s="47"/>
      <c r="AY12" s="47"/>
      <c r="AZ12" s="94">
        <f t="shared" si="15"/>
        <v>0</v>
      </c>
      <c r="BA12" s="83">
        <f t="shared" si="16"/>
        <v>0</v>
      </c>
      <c r="BB12" s="47"/>
      <c r="BC12" s="47"/>
      <c r="BD12" s="47"/>
      <c r="BE12" s="47"/>
      <c r="BF12" s="94">
        <f t="shared" si="17"/>
        <v>0</v>
      </c>
      <c r="BG12" s="83">
        <f t="shared" si="9"/>
        <v>0</v>
      </c>
      <c r="BH12" s="47"/>
      <c r="BI12" s="47"/>
      <c r="BJ12" s="94">
        <f t="shared" si="18"/>
        <v>0</v>
      </c>
      <c r="BK12" s="83">
        <f t="shared" si="10"/>
        <v>0</v>
      </c>
      <c r="BL12" s="47"/>
      <c r="BM12" s="47"/>
      <c r="BN12" s="83">
        <f t="shared" si="19"/>
        <v>0</v>
      </c>
      <c r="BO12" s="116"/>
    </row>
    <row r="13" spans="1:67" x14ac:dyDescent="0.2">
      <c r="A13" s="18">
        <v>41342</v>
      </c>
      <c r="B13">
        <f t="shared" si="0"/>
        <v>0</v>
      </c>
      <c r="C13">
        <f t="shared" si="11"/>
        <v>0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2"/>
        <v>0</v>
      </c>
      <c r="AJ13" s="35"/>
      <c r="AK13" s="18">
        <v>41342</v>
      </c>
      <c r="AL13" s="83">
        <f t="shared" si="6"/>
        <v>0</v>
      </c>
      <c r="AM13" s="47"/>
      <c r="AN13" s="47"/>
      <c r="AO13" s="47"/>
      <c r="AP13" s="47"/>
      <c r="AQ13" s="94">
        <f t="shared" si="13"/>
        <v>0</v>
      </c>
      <c r="AR13" s="18">
        <v>41342</v>
      </c>
      <c r="AS13" s="83">
        <f t="shared" si="7"/>
        <v>0</v>
      </c>
      <c r="AT13" s="47"/>
      <c r="AU13" s="47"/>
      <c r="AV13" s="94">
        <f t="shared" si="14"/>
        <v>0</v>
      </c>
      <c r="AW13" s="83">
        <f t="shared" si="8"/>
        <v>0</v>
      </c>
      <c r="AX13" s="47"/>
      <c r="AY13" s="47"/>
      <c r="AZ13" s="94">
        <f t="shared" si="15"/>
        <v>0</v>
      </c>
      <c r="BA13" s="83">
        <f t="shared" si="16"/>
        <v>0</v>
      </c>
      <c r="BB13" s="47"/>
      <c r="BC13" s="47"/>
      <c r="BD13" s="47"/>
      <c r="BE13" s="47"/>
      <c r="BF13" s="94">
        <f t="shared" si="17"/>
        <v>0</v>
      </c>
      <c r="BG13" s="83">
        <f t="shared" si="9"/>
        <v>0</v>
      </c>
      <c r="BH13" s="47"/>
      <c r="BI13" s="47"/>
      <c r="BJ13" s="94">
        <f t="shared" si="18"/>
        <v>0</v>
      </c>
      <c r="BK13" s="83">
        <f t="shared" si="10"/>
        <v>0</v>
      </c>
      <c r="BL13" s="47"/>
      <c r="BM13" s="47"/>
      <c r="BN13" s="83">
        <f t="shared" si="19"/>
        <v>0</v>
      </c>
      <c r="BO13" s="116"/>
    </row>
    <row r="14" spans="1:67" x14ac:dyDescent="0.2">
      <c r="A14" s="18">
        <v>41343</v>
      </c>
      <c r="B14">
        <f t="shared" si="0"/>
        <v>0</v>
      </c>
      <c r="C14">
        <f t="shared" si="11"/>
        <v>0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2"/>
        <v>0</v>
      </c>
      <c r="AJ14" s="35"/>
      <c r="AK14" s="18">
        <v>41343</v>
      </c>
      <c r="AL14" s="83">
        <f t="shared" si="6"/>
        <v>0</v>
      </c>
      <c r="AM14" s="47"/>
      <c r="AN14" s="47"/>
      <c r="AO14" s="47"/>
      <c r="AP14" s="47"/>
      <c r="AQ14" s="94">
        <f t="shared" si="13"/>
        <v>0</v>
      </c>
      <c r="AR14" s="18">
        <v>41343</v>
      </c>
      <c r="AS14" s="83">
        <f t="shared" si="7"/>
        <v>0</v>
      </c>
      <c r="AT14" s="47"/>
      <c r="AU14" s="47"/>
      <c r="AV14" s="94">
        <f t="shared" si="14"/>
        <v>0</v>
      </c>
      <c r="AW14" s="83">
        <f t="shared" si="8"/>
        <v>0</v>
      </c>
      <c r="AX14" s="47"/>
      <c r="AY14" s="47"/>
      <c r="AZ14" s="94">
        <f t="shared" si="15"/>
        <v>0</v>
      </c>
      <c r="BA14" s="83">
        <f t="shared" si="16"/>
        <v>0</v>
      </c>
      <c r="BB14" s="47"/>
      <c r="BC14" s="47"/>
      <c r="BD14" s="47"/>
      <c r="BE14" s="47"/>
      <c r="BF14" s="94">
        <f t="shared" si="17"/>
        <v>0</v>
      </c>
      <c r="BG14" s="83">
        <f t="shared" si="9"/>
        <v>0</v>
      </c>
      <c r="BH14" s="47"/>
      <c r="BI14" s="47"/>
      <c r="BJ14" s="94">
        <f t="shared" si="18"/>
        <v>0</v>
      </c>
      <c r="BK14" s="83">
        <f t="shared" si="10"/>
        <v>0</v>
      </c>
      <c r="BL14" s="47"/>
      <c r="BM14" s="47"/>
      <c r="BN14" s="83">
        <f t="shared" si="19"/>
        <v>0</v>
      </c>
      <c r="BO14" s="116"/>
    </row>
    <row r="15" spans="1:67" x14ac:dyDescent="0.2">
      <c r="A15" s="18">
        <v>41344</v>
      </c>
      <c r="B15">
        <f t="shared" si="0"/>
        <v>0</v>
      </c>
      <c r="C15">
        <f t="shared" si="11"/>
        <v>0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0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2"/>
        <v>0</v>
      </c>
      <c r="AJ15" s="35"/>
      <c r="AK15" s="18">
        <v>41344</v>
      </c>
      <c r="AL15" s="83">
        <f t="shared" si="6"/>
        <v>0</v>
      </c>
      <c r="AM15" s="47"/>
      <c r="AN15" s="47"/>
      <c r="AO15" s="47"/>
      <c r="AP15" s="47"/>
      <c r="AQ15" s="94">
        <f t="shared" si="13"/>
        <v>0</v>
      </c>
      <c r="AR15" s="18">
        <v>41344</v>
      </c>
      <c r="AS15" s="83">
        <f t="shared" si="7"/>
        <v>0</v>
      </c>
      <c r="AT15" s="47"/>
      <c r="AU15" s="47"/>
      <c r="AV15" s="94">
        <f t="shared" si="14"/>
        <v>0</v>
      </c>
      <c r="AW15" s="83">
        <f t="shared" si="8"/>
        <v>0</v>
      </c>
      <c r="AX15" s="47"/>
      <c r="AY15" s="47"/>
      <c r="AZ15" s="94">
        <f t="shared" si="15"/>
        <v>0</v>
      </c>
      <c r="BA15" s="83">
        <f t="shared" si="16"/>
        <v>0</v>
      </c>
      <c r="BB15" s="47"/>
      <c r="BC15" s="47"/>
      <c r="BD15" s="47"/>
      <c r="BE15" s="47"/>
      <c r="BF15" s="94">
        <f t="shared" si="17"/>
        <v>0</v>
      </c>
      <c r="BG15" s="83">
        <f t="shared" si="9"/>
        <v>0</v>
      </c>
      <c r="BH15" s="47"/>
      <c r="BI15" s="47"/>
      <c r="BJ15" s="94">
        <f t="shared" si="18"/>
        <v>0</v>
      </c>
      <c r="BK15" s="83">
        <f t="shared" si="10"/>
        <v>0</v>
      </c>
      <c r="BL15" s="47"/>
      <c r="BM15" s="47"/>
      <c r="BN15" s="83">
        <f t="shared" si="19"/>
        <v>0</v>
      </c>
      <c r="BO15" s="116"/>
    </row>
    <row r="16" spans="1:67" x14ac:dyDescent="0.2">
      <c r="A16" s="18">
        <v>41345</v>
      </c>
      <c r="B16">
        <f t="shared" si="0"/>
        <v>0</v>
      </c>
      <c r="C16">
        <f t="shared" si="11"/>
        <v>0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2"/>
        <v>0</v>
      </c>
      <c r="AJ16" s="35"/>
      <c r="AK16" s="18">
        <v>41345</v>
      </c>
      <c r="AL16" s="83">
        <f t="shared" si="6"/>
        <v>0</v>
      </c>
      <c r="AM16" s="47"/>
      <c r="AN16" s="47"/>
      <c r="AO16" s="47"/>
      <c r="AP16" s="47"/>
      <c r="AQ16" s="94">
        <f t="shared" si="13"/>
        <v>0</v>
      </c>
      <c r="AR16" s="18">
        <v>41345</v>
      </c>
      <c r="AS16" s="83">
        <f t="shared" si="7"/>
        <v>0</v>
      </c>
      <c r="AT16" s="47"/>
      <c r="AU16" s="47"/>
      <c r="AV16" s="94">
        <f t="shared" si="14"/>
        <v>0</v>
      </c>
      <c r="AW16" s="83">
        <f t="shared" si="8"/>
        <v>0</v>
      </c>
      <c r="AX16" s="47"/>
      <c r="AY16" s="47"/>
      <c r="AZ16" s="94">
        <f t="shared" si="15"/>
        <v>0</v>
      </c>
      <c r="BA16" s="83">
        <f t="shared" si="16"/>
        <v>0</v>
      </c>
      <c r="BB16" s="47"/>
      <c r="BC16" s="47"/>
      <c r="BD16" s="47"/>
      <c r="BE16" s="47"/>
      <c r="BF16" s="94">
        <f t="shared" si="17"/>
        <v>0</v>
      </c>
      <c r="BG16" s="83">
        <f t="shared" si="9"/>
        <v>0</v>
      </c>
      <c r="BH16" s="47"/>
      <c r="BI16" s="47"/>
      <c r="BJ16" s="94">
        <f t="shared" si="18"/>
        <v>0</v>
      </c>
      <c r="BK16" s="83">
        <f t="shared" si="10"/>
        <v>0</v>
      </c>
      <c r="BL16" s="47"/>
      <c r="BM16" s="47"/>
      <c r="BN16" s="83">
        <f t="shared" si="19"/>
        <v>0</v>
      </c>
      <c r="BO16" s="116"/>
    </row>
    <row r="17" spans="1:67" x14ac:dyDescent="0.2">
      <c r="A17" s="18">
        <v>41346</v>
      </c>
      <c r="B17">
        <f t="shared" si="0"/>
        <v>0</v>
      </c>
      <c r="C17">
        <f t="shared" si="11"/>
        <v>0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2"/>
        <v>0</v>
      </c>
      <c r="AJ17" s="35"/>
      <c r="AK17" s="18">
        <v>41346</v>
      </c>
      <c r="AL17" s="83">
        <f t="shared" si="6"/>
        <v>0</v>
      </c>
      <c r="AM17" s="47"/>
      <c r="AN17" s="47"/>
      <c r="AO17" s="47"/>
      <c r="AP17" s="47"/>
      <c r="AQ17" s="94">
        <f t="shared" si="13"/>
        <v>0</v>
      </c>
      <c r="AR17" s="18">
        <v>41346</v>
      </c>
      <c r="AS17" s="83">
        <f t="shared" si="7"/>
        <v>0</v>
      </c>
      <c r="AT17" s="47"/>
      <c r="AU17" s="47"/>
      <c r="AV17" s="94">
        <f t="shared" si="14"/>
        <v>0</v>
      </c>
      <c r="AW17" s="83">
        <f t="shared" si="8"/>
        <v>0</v>
      </c>
      <c r="AX17" s="47"/>
      <c r="AY17" s="47"/>
      <c r="AZ17" s="94">
        <f t="shared" si="15"/>
        <v>0</v>
      </c>
      <c r="BA17" s="83">
        <f t="shared" si="16"/>
        <v>0</v>
      </c>
      <c r="BB17" s="47"/>
      <c r="BC17" s="47"/>
      <c r="BD17" s="47"/>
      <c r="BE17" s="47"/>
      <c r="BF17" s="94">
        <f t="shared" si="17"/>
        <v>0</v>
      </c>
      <c r="BG17" s="83">
        <f t="shared" si="9"/>
        <v>0</v>
      </c>
      <c r="BH17" s="47"/>
      <c r="BI17" s="47"/>
      <c r="BJ17" s="94">
        <f t="shared" si="18"/>
        <v>0</v>
      </c>
      <c r="BK17" s="83">
        <f t="shared" si="10"/>
        <v>0</v>
      </c>
      <c r="BL17" s="47"/>
      <c r="BM17" s="47"/>
      <c r="BN17" s="83">
        <f t="shared" si="19"/>
        <v>0</v>
      </c>
      <c r="BO17" s="116"/>
    </row>
    <row r="18" spans="1:67" x14ac:dyDescent="0.2">
      <c r="A18" s="18">
        <v>41347</v>
      </c>
      <c r="B18">
        <f t="shared" si="0"/>
        <v>0</v>
      </c>
      <c r="C18">
        <f t="shared" si="11"/>
        <v>0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0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2"/>
        <v>0</v>
      </c>
      <c r="AJ18" s="35"/>
      <c r="AK18" s="18">
        <v>41347</v>
      </c>
      <c r="AL18" s="83">
        <f t="shared" si="6"/>
        <v>0</v>
      </c>
      <c r="AM18" s="47"/>
      <c r="AN18" s="47"/>
      <c r="AO18" s="47"/>
      <c r="AP18" s="47"/>
      <c r="AQ18" s="94">
        <f t="shared" si="13"/>
        <v>0</v>
      </c>
      <c r="AR18" s="18">
        <v>41347</v>
      </c>
      <c r="AS18" s="83">
        <f t="shared" si="7"/>
        <v>0</v>
      </c>
      <c r="AT18" s="47"/>
      <c r="AU18" s="47"/>
      <c r="AV18" s="94">
        <f t="shared" si="14"/>
        <v>0</v>
      </c>
      <c r="AW18" s="83">
        <f t="shared" si="8"/>
        <v>0</v>
      </c>
      <c r="AX18" s="47"/>
      <c r="AY18" s="47"/>
      <c r="AZ18" s="94">
        <f t="shared" si="15"/>
        <v>0</v>
      </c>
      <c r="BA18" s="83">
        <f t="shared" si="16"/>
        <v>0</v>
      </c>
      <c r="BB18" s="47"/>
      <c r="BC18" s="47"/>
      <c r="BD18" s="47"/>
      <c r="BE18" s="47"/>
      <c r="BF18" s="94">
        <f t="shared" si="17"/>
        <v>0</v>
      </c>
      <c r="BG18" s="83">
        <f t="shared" si="9"/>
        <v>0</v>
      </c>
      <c r="BH18" s="47"/>
      <c r="BI18" s="47"/>
      <c r="BJ18" s="94">
        <f t="shared" si="18"/>
        <v>0</v>
      </c>
      <c r="BK18" s="83">
        <f t="shared" si="10"/>
        <v>0</v>
      </c>
      <c r="BL18" s="47"/>
      <c r="BM18" s="47"/>
      <c r="BN18" s="83">
        <f t="shared" si="19"/>
        <v>0</v>
      </c>
      <c r="BO18" s="116"/>
    </row>
    <row r="19" spans="1:67" x14ac:dyDescent="0.2">
      <c r="A19" s="18">
        <v>41348</v>
      </c>
      <c r="B19">
        <f t="shared" si="0"/>
        <v>0</v>
      </c>
      <c r="C19">
        <f t="shared" si="11"/>
        <v>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0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2"/>
        <v>0</v>
      </c>
      <c r="AJ19" s="35"/>
      <c r="AK19" s="18">
        <v>41348</v>
      </c>
      <c r="AL19" s="83">
        <f t="shared" si="6"/>
        <v>0</v>
      </c>
      <c r="AM19" s="47"/>
      <c r="AN19" s="47"/>
      <c r="AO19" s="47"/>
      <c r="AP19" s="47"/>
      <c r="AQ19" s="94">
        <f t="shared" si="13"/>
        <v>0</v>
      </c>
      <c r="AR19" s="18">
        <v>41348</v>
      </c>
      <c r="AS19" s="83">
        <f t="shared" si="7"/>
        <v>0</v>
      </c>
      <c r="AT19" s="47"/>
      <c r="AU19" s="47"/>
      <c r="AV19" s="94">
        <f t="shared" si="14"/>
        <v>0</v>
      </c>
      <c r="AW19" s="83">
        <f t="shared" si="8"/>
        <v>0</v>
      </c>
      <c r="AX19" s="47"/>
      <c r="AY19" s="47"/>
      <c r="AZ19" s="94">
        <f t="shared" si="15"/>
        <v>0</v>
      </c>
      <c r="BA19" s="83">
        <f t="shared" si="16"/>
        <v>0</v>
      </c>
      <c r="BB19" s="47"/>
      <c r="BC19" s="47"/>
      <c r="BD19" s="47"/>
      <c r="BE19" s="47"/>
      <c r="BF19" s="94">
        <f t="shared" si="17"/>
        <v>0</v>
      </c>
      <c r="BG19" s="83">
        <f t="shared" si="9"/>
        <v>0</v>
      </c>
      <c r="BH19" s="47"/>
      <c r="BI19" s="47"/>
      <c r="BJ19" s="94">
        <f t="shared" si="18"/>
        <v>0</v>
      </c>
      <c r="BK19" s="83">
        <f t="shared" si="10"/>
        <v>0</v>
      </c>
      <c r="BL19" s="47"/>
      <c r="BM19" s="47"/>
      <c r="BN19" s="83">
        <f t="shared" si="19"/>
        <v>0</v>
      </c>
      <c r="BO19" s="116"/>
    </row>
    <row r="20" spans="1:67" x14ac:dyDescent="0.2">
      <c r="A20" s="18">
        <v>41349</v>
      </c>
      <c r="B20">
        <f t="shared" si="0"/>
        <v>0</v>
      </c>
      <c r="C20">
        <f t="shared" si="11"/>
        <v>0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0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2"/>
        <v>0</v>
      </c>
      <c r="AJ20" s="35"/>
      <c r="AK20" s="18">
        <v>41349</v>
      </c>
      <c r="AL20" s="83">
        <f t="shared" si="6"/>
        <v>0</v>
      </c>
      <c r="AM20" s="47"/>
      <c r="AN20" s="47"/>
      <c r="AO20" s="47"/>
      <c r="AP20" s="47"/>
      <c r="AQ20" s="94">
        <f t="shared" si="13"/>
        <v>0</v>
      </c>
      <c r="AR20" s="18">
        <v>41349</v>
      </c>
      <c r="AS20" s="83">
        <f t="shared" si="7"/>
        <v>0</v>
      </c>
      <c r="AT20" s="47"/>
      <c r="AU20" s="47"/>
      <c r="AV20" s="94">
        <f t="shared" si="14"/>
        <v>0</v>
      </c>
      <c r="AW20" s="83">
        <f t="shared" si="8"/>
        <v>0</v>
      </c>
      <c r="AX20" s="47"/>
      <c r="AY20" s="47"/>
      <c r="AZ20" s="94">
        <f t="shared" si="15"/>
        <v>0</v>
      </c>
      <c r="BA20" s="83">
        <f t="shared" si="16"/>
        <v>0</v>
      </c>
      <c r="BB20" s="47"/>
      <c r="BC20" s="47"/>
      <c r="BD20" s="47"/>
      <c r="BE20" s="47"/>
      <c r="BF20" s="94">
        <f t="shared" si="17"/>
        <v>0</v>
      </c>
      <c r="BG20" s="83">
        <f t="shared" si="9"/>
        <v>0</v>
      </c>
      <c r="BH20" s="47"/>
      <c r="BI20" s="47"/>
      <c r="BJ20" s="94">
        <f t="shared" si="18"/>
        <v>0</v>
      </c>
      <c r="BK20" s="83">
        <f t="shared" si="10"/>
        <v>0</v>
      </c>
      <c r="BL20" s="47"/>
      <c r="BM20" s="47"/>
      <c r="BN20" s="83">
        <f t="shared" si="19"/>
        <v>0</v>
      </c>
      <c r="BO20" s="116"/>
    </row>
    <row r="21" spans="1:67" x14ac:dyDescent="0.2">
      <c r="A21" s="18">
        <v>41350</v>
      </c>
      <c r="B21">
        <f t="shared" si="0"/>
        <v>0</v>
      </c>
      <c r="C21">
        <f t="shared" si="11"/>
        <v>0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0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2"/>
        <v>0</v>
      </c>
      <c r="AJ21" s="35"/>
      <c r="AK21" s="18">
        <v>41350</v>
      </c>
      <c r="AL21" s="83">
        <f t="shared" si="6"/>
        <v>0</v>
      </c>
      <c r="AM21" s="47"/>
      <c r="AN21" s="47"/>
      <c r="AO21" s="47"/>
      <c r="AP21" s="47"/>
      <c r="AQ21" s="94">
        <f t="shared" si="13"/>
        <v>0</v>
      </c>
      <c r="AR21" s="18">
        <v>41350</v>
      </c>
      <c r="AS21" s="83">
        <f t="shared" si="7"/>
        <v>0</v>
      </c>
      <c r="AT21" s="47"/>
      <c r="AU21" s="47"/>
      <c r="AV21" s="94">
        <f t="shared" si="14"/>
        <v>0</v>
      </c>
      <c r="AW21" s="83">
        <f t="shared" si="8"/>
        <v>0</v>
      </c>
      <c r="AX21" s="47"/>
      <c r="AY21" s="47"/>
      <c r="AZ21" s="94">
        <f t="shared" si="15"/>
        <v>0</v>
      </c>
      <c r="BA21" s="83">
        <f t="shared" si="16"/>
        <v>0</v>
      </c>
      <c r="BB21" s="47"/>
      <c r="BC21" s="47"/>
      <c r="BD21" s="47"/>
      <c r="BE21" s="47"/>
      <c r="BF21" s="94">
        <f t="shared" si="17"/>
        <v>0</v>
      </c>
      <c r="BG21" s="83">
        <f t="shared" si="9"/>
        <v>0</v>
      </c>
      <c r="BH21" s="47"/>
      <c r="BI21" s="47"/>
      <c r="BJ21" s="94">
        <f t="shared" si="18"/>
        <v>0</v>
      </c>
      <c r="BK21" s="83">
        <f t="shared" si="10"/>
        <v>0</v>
      </c>
      <c r="BL21" s="47"/>
      <c r="BM21" s="47"/>
      <c r="BN21" s="83">
        <f t="shared" si="19"/>
        <v>0</v>
      </c>
      <c r="BO21" s="116"/>
    </row>
    <row r="22" spans="1:67" x14ac:dyDescent="0.2">
      <c r="A22" s="18">
        <v>41351</v>
      </c>
      <c r="B22">
        <f t="shared" si="0"/>
        <v>0</v>
      </c>
      <c r="C22">
        <f t="shared" si="11"/>
        <v>0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0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2"/>
        <v>0</v>
      </c>
      <c r="AJ22" s="35"/>
      <c r="AK22" s="18">
        <v>41351</v>
      </c>
      <c r="AL22" s="83">
        <f t="shared" si="6"/>
        <v>0</v>
      </c>
      <c r="AM22" s="47"/>
      <c r="AN22" s="47"/>
      <c r="AO22" s="47"/>
      <c r="AP22" s="47"/>
      <c r="AQ22" s="94">
        <f t="shared" si="13"/>
        <v>0</v>
      </c>
      <c r="AR22" s="18">
        <v>41351</v>
      </c>
      <c r="AS22" s="83">
        <f t="shared" si="7"/>
        <v>0</v>
      </c>
      <c r="AT22" s="47"/>
      <c r="AU22" s="47"/>
      <c r="AV22" s="94">
        <f t="shared" si="14"/>
        <v>0</v>
      </c>
      <c r="AW22" s="83">
        <f t="shared" si="8"/>
        <v>0</v>
      </c>
      <c r="AX22" s="47"/>
      <c r="AY22" s="47"/>
      <c r="AZ22" s="94">
        <f t="shared" si="15"/>
        <v>0</v>
      </c>
      <c r="BA22" s="83">
        <f t="shared" si="16"/>
        <v>0</v>
      </c>
      <c r="BB22" s="47"/>
      <c r="BC22" s="47"/>
      <c r="BD22" s="47"/>
      <c r="BE22" s="47"/>
      <c r="BF22" s="94">
        <f t="shared" si="17"/>
        <v>0</v>
      </c>
      <c r="BG22" s="83">
        <f t="shared" si="9"/>
        <v>0</v>
      </c>
      <c r="BH22" s="47"/>
      <c r="BI22" s="47"/>
      <c r="BJ22" s="94">
        <f t="shared" si="18"/>
        <v>0</v>
      </c>
      <c r="BK22" s="83">
        <f t="shared" si="10"/>
        <v>0</v>
      </c>
      <c r="BL22" s="47"/>
      <c r="BM22" s="47"/>
      <c r="BN22" s="83">
        <f t="shared" si="19"/>
        <v>0</v>
      </c>
      <c r="BO22" s="116"/>
    </row>
    <row r="23" spans="1:67" x14ac:dyDescent="0.2">
      <c r="A23" s="18">
        <v>41352</v>
      </c>
      <c r="B23">
        <f t="shared" si="0"/>
        <v>0</v>
      </c>
      <c r="C23">
        <f t="shared" si="11"/>
        <v>0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0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2"/>
        <v>0</v>
      </c>
      <c r="AJ23" s="35"/>
      <c r="AK23" s="18">
        <v>41352</v>
      </c>
      <c r="AL23" s="83">
        <f t="shared" si="6"/>
        <v>0</v>
      </c>
      <c r="AM23" s="47"/>
      <c r="AN23" s="47"/>
      <c r="AO23" s="47"/>
      <c r="AP23" s="47"/>
      <c r="AQ23" s="94">
        <f t="shared" si="13"/>
        <v>0</v>
      </c>
      <c r="AR23" s="18">
        <v>41352</v>
      </c>
      <c r="AS23" s="83">
        <f t="shared" si="7"/>
        <v>0</v>
      </c>
      <c r="AT23" s="47"/>
      <c r="AU23" s="47"/>
      <c r="AV23" s="94">
        <f t="shared" si="14"/>
        <v>0</v>
      </c>
      <c r="AW23" s="83">
        <f t="shared" si="8"/>
        <v>0</v>
      </c>
      <c r="AX23" s="47"/>
      <c r="AY23" s="47"/>
      <c r="AZ23" s="94">
        <f t="shared" si="15"/>
        <v>0</v>
      </c>
      <c r="BA23" s="83">
        <f t="shared" si="16"/>
        <v>0</v>
      </c>
      <c r="BB23" s="47"/>
      <c r="BC23" s="47"/>
      <c r="BD23" s="47"/>
      <c r="BE23" s="47"/>
      <c r="BF23" s="94">
        <f t="shared" si="17"/>
        <v>0</v>
      </c>
      <c r="BG23" s="83">
        <f t="shared" si="9"/>
        <v>0</v>
      </c>
      <c r="BH23" s="47"/>
      <c r="BI23" s="47"/>
      <c r="BJ23" s="94">
        <f t="shared" si="18"/>
        <v>0</v>
      </c>
      <c r="BK23" s="83">
        <f t="shared" si="10"/>
        <v>0</v>
      </c>
      <c r="BL23" s="47"/>
      <c r="BM23" s="47"/>
      <c r="BN23" s="83">
        <f t="shared" si="19"/>
        <v>0</v>
      </c>
      <c r="BO23" s="116"/>
    </row>
    <row r="24" spans="1:67" x14ac:dyDescent="0.2">
      <c r="A24" s="18">
        <v>41353</v>
      </c>
      <c r="B24">
        <f t="shared" si="0"/>
        <v>0</v>
      </c>
      <c r="C24">
        <f t="shared" si="11"/>
        <v>0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0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2"/>
        <v>0</v>
      </c>
      <c r="AJ24" s="35"/>
      <c r="AK24" s="18">
        <v>41353</v>
      </c>
      <c r="AL24" s="83">
        <f t="shared" si="6"/>
        <v>0</v>
      </c>
      <c r="AM24" s="47"/>
      <c r="AN24" s="47"/>
      <c r="AO24" s="47"/>
      <c r="AP24" s="47"/>
      <c r="AQ24" s="94">
        <f t="shared" si="13"/>
        <v>0</v>
      </c>
      <c r="AR24" s="18">
        <v>41353</v>
      </c>
      <c r="AS24" s="83">
        <f t="shared" si="7"/>
        <v>0</v>
      </c>
      <c r="AT24" s="47"/>
      <c r="AU24" s="47"/>
      <c r="AV24" s="94">
        <f t="shared" si="14"/>
        <v>0</v>
      </c>
      <c r="AW24" s="83">
        <f t="shared" si="8"/>
        <v>0</v>
      </c>
      <c r="AX24" s="47"/>
      <c r="AY24" s="47"/>
      <c r="AZ24" s="94">
        <f t="shared" si="15"/>
        <v>0</v>
      </c>
      <c r="BA24" s="83">
        <f t="shared" si="16"/>
        <v>0</v>
      </c>
      <c r="BB24" s="47"/>
      <c r="BC24" s="47"/>
      <c r="BD24" s="47"/>
      <c r="BE24" s="47"/>
      <c r="BF24" s="94">
        <f t="shared" si="17"/>
        <v>0</v>
      </c>
      <c r="BG24" s="83">
        <f t="shared" si="9"/>
        <v>0</v>
      </c>
      <c r="BH24" s="47"/>
      <c r="BI24" s="47"/>
      <c r="BJ24" s="94">
        <f t="shared" si="18"/>
        <v>0</v>
      </c>
      <c r="BK24" s="83">
        <f t="shared" si="10"/>
        <v>0</v>
      </c>
      <c r="BL24" s="47"/>
      <c r="BM24" s="47"/>
      <c r="BN24" s="83">
        <f t="shared" si="19"/>
        <v>0</v>
      </c>
      <c r="BO24" s="116"/>
    </row>
    <row r="25" spans="1:67" x14ac:dyDescent="0.2">
      <c r="A25" s="18">
        <v>41354</v>
      </c>
      <c r="B25">
        <f t="shared" si="0"/>
        <v>0</v>
      </c>
      <c r="C25">
        <f t="shared" si="11"/>
        <v>0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0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2"/>
        <v>0</v>
      </c>
      <c r="AJ25" s="35"/>
      <c r="AK25" s="18">
        <v>41354</v>
      </c>
      <c r="AL25" s="83">
        <f t="shared" si="6"/>
        <v>0</v>
      </c>
      <c r="AM25" s="47"/>
      <c r="AN25" s="47"/>
      <c r="AO25" s="47"/>
      <c r="AP25" s="47"/>
      <c r="AQ25" s="94">
        <f t="shared" si="13"/>
        <v>0</v>
      </c>
      <c r="AR25" s="18">
        <v>41354</v>
      </c>
      <c r="AS25" s="83">
        <f t="shared" si="7"/>
        <v>0</v>
      </c>
      <c r="AT25" s="47"/>
      <c r="AU25" s="47"/>
      <c r="AV25" s="94">
        <f t="shared" si="14"/>
        <v>0</v>
      </c>
      <c r="AW25" s="83">
        <f t="shared" si="8"/>
        <v>0</v>
      </c>
      <c r="AX25" s="47"/>
      <c r="AY25" s="47"/>
      <c r="AZ25" s="94">
        <f t="shared" si="15"/>
        <v>0</v>
      </c>
      <c r="BA25" s="83">
        <f t="shared" si="16"/>
        <v>0</v>
      </c>
      <c r="BB25" s="47"/>
      <c r="BC25" s="47"/>
      <c r="BD25" s="47"/>
      <c r="BE25" s="47"/>
      <c r="BF25" s="94">
        <f t="shared" si="17"/>
        <v>0</v>
      </c>
      <c r="BG25" s="83">
        <f t="shared" si="9"/>
        <v>0</v>
      </c>
      <c r="BH25" s="47"/>
      <c r="BI25" s="47"/>
      <c r="BJ25" s="94">
        <f t="shared" si="18"/>
        <v>0</v>
      </c>
      <c r="BK25" s="83">
        <f t="shared" si="10"/>
        <v>0</v>
      </c>
      <c r="BL25" s="47"/>
      <c r="BM25" s="47"/>
      <c r="BN25" s="83">
        <f t="shared" si="19"/>
        <v>0</v>
      </c>
      <c r="BO25" s="116"/>
    </row>
    <row r="26" spans="1:67" x14ac:dyDescent="0.2">
      <c r="A26" s="18">
        <v>41355</v>
      </c>
      <c r="B26">
        <f t="shared" si="0"/>
        <v>0</v>
      </c>
      <c r="C26">
        <f t="shared" si="11"/>
        <v>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0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2"/>
        <v>0</v>
      </c>
      <c r="AJ26" s="35"/>
      <c r="AK26" s="18">
        <v>41355</v>
      </c>
      <c r="AL26" s="83">
        <f t="shared" si="6"/>
        <v>0</v>
      </c>
      <c r="AM26" s="47"/>
      <c r="AN26" s="47"/>
      <c r="AO26" s="47"/>
      <c r="AP26" s="47"/>
      <c r="AQ26" s="94">
        <f t="shared" si="13"/>
        <v>0</v>
      </c>
      <c r="AR26" s="18">
        <v>41355</v>
      </c>
      <c r="AS26" s="83">
        <f t="shared" si="7"/>
        <v>0</v>
      </c>
      <c r="AT26" s="47"/>
      <c r="AU26" s="47"/>
      <c r="AV26" s="94">
        <f t="shared" si="14"/>
        <v>0</v>
      </c>
      <c r="AW26" s="83">
        <f t="shared" si="8"/>
        <v>0</v>
      </c>
      <c r="AX26" s="47"/>
      <c r="AY26" s="47"/>
      <c r="AZ26" s="94">
        <f t="shared" si="15"/>
        <v>0</v>
      </c>
      <c r="BA26" s="83">
        <f t="shared" si="16"/>
        <v>0</v>
      </c>
      <c r="BB26" s="47"/>
      <c r="BC26" s="47"/>
      <c r="BD26" s="47"/>
      <c r="BE26" s="47"/>
      <c r="BF26" s="94">
        <f t="shared" si="17"/>
        <v>0</v>
      </c>
      <c r="BG26" s="83">
        <f t="shared" si="9"/>
        <v>0</v>
      </c>
      <c r="BH26" s="47"/>
      <c r="BI26" s="47"/>
      <c r="BJ26" s="94">
        <f t="shared" si="18"/>
        <v>0</v>
      </c>
      <c r="BK26" s="83">
        <f t="shared" si="10"/>
        <v>0</v>
      </c>
      <c r="BL26" s="47"/>
      <c r="BM26" s="47"/>
      <c r="BN26" s="83">
        <f t="shared" si="19"/>
        <v>0</v>
      </c>
      <c r="BO26" s="116"/>
    </row>
    <row r="27" spans="1:67" x14ac:dyDescent="0.2">
      <c r="A27" s="18">
        <v>41356</v>
      </c>
      <c r="B27">
        <f t="shared" si="0"/>
        <v>0</v>
      </c>
      <c r="C27">
        <f t="shared" si="11"/>
        <v>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0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2"/>
        <v>0</v>
      </c>
      <c r="AJ27" s="35"/>
      <c r="AK27" s="18">
        <v>41356</v>
      </c>
      <c r="AL27" s="83">
        <f t="shared" si="6"/>
        <v>0</v>
      </c>
      <c r="AM27" s="47"/>
      <c r="AN27" s="47"/>
      <c r="AO27" s="47"/>
      <c r="AP27" s="47"/>
      <c r="AQ27" s="94">
        <f t="shared" si="13"/>
        <v>0</v>
      </c>
      <c r="AR27" s="18">
        <v>41356</v>
      </c>
      <c r="AS27" s="83">
        <f t="shared" si="7"/>
        <v>0</v>
      </c>
      <c r="AT27" s="47"/>
      <c r="AU27" s="47"/>
      <c r="AV27" s="94">
        <f t="shared" si="14"/>
        <v>0</v>
      </c>
      <c r="AW27" s="83">
        <f t="shared" si="8"/>
        <v>0</v>
      </c>
      <c r="AX27" s="47"/>
      <c r="AY27" s="47"/>
      <c r="AZ27" s="94">
        <f t="shared" si="15"/>
        <v>0</v>
      </c>
      <c r="BA27" s="83">
        <f t="shared" si="16"/>
        <v>0</v>
      </c>
      <c r="BB27" s="47"/>
      <c r="BC27" s="47"/>
      <c r="BD27" s="47"/>
      <c r="BE27" s="47"/>
      <c r="BF27" s="94">
        <f t="shared" si="17"/>
        <v>0</v>
      </c>
      <c r="BG27" s="83">
        <f t="shared" si="9"/>
        <v>0</v>
      </c>
      <c r="BH27" s="47"/>
      <c r="BI27" s="47"/>
      <c r="BJ27" s="94">
        <f t="shared" si="18"/>
        <v>0</v>
      </c>
      <c r="BK27" s="83">
        <f t="shared" si="10"/>
        <v>0</v>
      </c>
      <c r="BL27" s="47"/>
      <c r="BM27" s="47"/>
      <c r="BN27" s="83">
        <f t="shared" si="19"/>
        <v>0</v>
      </c>
      <c r="BO27" s="116"/>
    </row>
    <row r="28" spans="1:67" x14ac:dyDescent="0.2">
      <c r="A28" s="18">
        <v>41357</v>
      </c>
      <c r="B28">
        <f t="shared" si="0"/>
        <v>0</v>
      </c>
      <c r="C28">
        <f t="shared" si="11"/>
        <v>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0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2"/>
        <v>0</v>
      </c>
      <c r="AJ28" s="35"/>
      <c r="AK28" s="18">
        <v>41357</v>
      </c>
      <c r="AL28" s="83">
        <f t="shared" si="6"/>
        <v>0</v>
      </c>
      <c r="AM28" s="47"/>
      <c r="AN28" s="47"/>
      <c r="AO28" s="47"/>
      <c r="AP28" s="47"/>
      <c r="AQ28" s="94">
        <f t="shared" si="13"/>
        <v>0</v>
      </c>
      <c r="AR28" s="18">
        <v>41357</v>
      </c>
      <c r="AS28" s="83">
        <f t="shared" si="7"/>
        <v>0</v>
      </c>
      <c r="AT28" s="47"/>
      <c r="AU28" s="47"/>
      <c r="AV28" s="94">
        <f t="shared" si="14"/>
        <v>0</v>
      </c>
      <c r="AW28" s="83">
        <f t="shared" si="8"/>
        <v>0</v>
      </c>
      <c r="AX28" s="47"/>
      <c r="AY28" s="47"/>
      <c r="AZ28" s="94">
        <f t="shared" si="15"/>
        <v>0</v>
      </c>
      <c r="BA28" s="83">
        <f t="shared" si="16"/>
        <v>0</v>
      </c>
      <c r="BB28" s="47"/>
      <c r="BC28" s="47"/>
      <c r="BD28" s="47"/>
      <c r="BE28" s="47"/>
      <c r="BF28" s="94">
        <f t="shared" si="17"/>
        <v>0</v>
      </c>
      <c r="BG28" s="83">
        <f t="shared" si="9"/>
        <v>0</v>
      </c>
      <c r="BH28" s="47"/>
      <c r="BI28" s="47"/>
      <c r="BJ28" s="94">
        <f t="shared" si="18"/>
        <v>0</v>
      </c>
      <c r="BK28" s="83">
        <f t="shared" si="10"/>
        <v>0</v>
      </c>
      <c r="BL28" s="47"/>
      <c r="BM28" s="47"/>
      <c r="BN28" s="83">
        <f t="shared" si="19"/>
        <v>0</v>
      </c>
      <c r="BO28" s="116"/>
    </row>
    <row r="29" spans="1:67" x14ac:dyDescent="0.2">
      <c r="A29" s="18">
        <v>41358</v>
      </c>
      <c r="B29">
        <f t="shared" si="0"/>
        <v>0</v>
      </c>
      <c r="C29">
        <f t="shared" si="11"/>
        <v>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0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2"/>
        <v>0</v>
      </c>
      <c r="AJ29" s="35"/>
      <c r="AK29" s="18">
        <v>41358</v>
      </c>
      <c r="AL29" s="83">
        <f t="shared" si="6"/>
        <v>0</v>
      </c>
      <c r="AM29" s="47"/>
      <c r="AN29" s="47"/>
      <c r="AO29" s="47"/>
      <c r="AP29" s="47"/>
      <c r="AQ29" s="94">
        <f t="shared" si="13"/>
        <v>0</v>
      </c>
      <c r="AR29" s="18">
        <v>41358</v>
      </c>
      <c r="AS29" s="83">
        <f t="shared" si="7"/>
        <v>0</v>
      </c>
      <c r="AT29" s="47"/>
      <c r="AU29" s="47"/>
      <c r="AV29" s="94">
        <f t="shared" si="14"/>
        <v>0</v>
      </c>
      <c r="AW29" s="83">
        <f t="shared" si="8"/>
        <v>0</v>
      </c>
      <c r="AX29" s="47"/>
      <c r="AY29" s="47"/>
      <c r="AZ29" s="94">
        <f t="shared" si="15"/>
        <v>0</v>
      </c>
      <c r="BA29" s="83">
        <f t="shared" si="16"/>
        <v>0</v>
      </c>
      <c r="BB29" s="47"/>
      <c r="BC29" s="47"/>
      <c r="BD29" s="47"/>
      <c r="BE29" s="47"/>
      <c r="BF29" s="94">
        <f t="shared" si="17"/>
        <v>0</v>
      </c>
      <c r="BG29" s="83">
        <f t="shared" si="9"/>
        <v>0</v>
      </c>
      <c r="BH29" s="47"/>
      <c r="BI29" s="47"/>
      <c r="BJ29" s="94">
        <f t="shared" si="18"/>
        <v>0</v>
      </c>
      <c r="BK29" s="83">
        <f t="shared" si="10"/>
        <v>0</v>
      </c>
      <c r="BL29" s="47"/>
      <c r="BM29" s="47"/>
      <c r="BN29" s="83">
        <f t="shared" si="19"/>
        <v>0</v>
      </c>
      <c r="BO29" s="116"/>
    </row>
    <row r="30" spans="1:67" x14ac:dyDescent="0.2">
      <c r="A30" s="18">
        <v>41359</v>
      </c>
      <c r="B30">
        <f t="shared" si="0"/>
        <v>0</v>
      </c>
      <c r="C30">
        <f t="shared" si="11"/>
        <v>0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0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2"/>
        <v>0</v>
      </c>
      <c r="AJ30" s="35"/>
      <c r="AK30" s="18">
        <v>41359</v>
      </c>
      <c r="AL30" s="83">
        <f t="shared" si="6"/>
        <v>0</v>
      </c>
      <c r="AM30" s="47"/>
      <c r="AN30" s="47"/>
      <c r="AO30" s="47"/>
      <c r="AP30" s="47"/>
      <c r="AQ30" s="94">
        <f t="shared" si="13"/>
        <v>0</v>
      </c>
      <c r="AR30" s="18">
        <v>41359</v>
      </c>
      <c r="AS30" s="83">
        <f t="shared" si="7"/>
        <v>0</v>
      </c>
      <c r="AT30" s="47"/>
      <c r="AU30" s="47"/>
      <c r="AV30" s="94">
        <f t="shared" si="14"/>
        <v>0</v>
      </c>
      <c r="AW30" s="83">
        <f t="shared" si="8"/>
        <v>0</v>
      </c>
      <c r="AX30" s="47"/>
      <c r="AY30" s="47"/>
      <c r="AZ30" s="94">
        <f t="shared" si="15"/>
        <v>0</v>
      </c>
      <c r="BA30" s="83">
        <f t="shared" si="16"/>
        <v>0</v>
      </c>
      <c r="BB30" s="47"/>
      <c r="BC30" s="47"/>
      <c r="BD30" s="47"/>
      <c r="BE30" s="47"/>
      <c r="BF30" s="94">
        <f t="shared" si="17"/>
        <v>0</v>
      </c>
      <c r="BG30" s="83">
        <f t="shared" si="9"/>
        <v>0</v>
      </c>
      <c r="BH30" s="47"/>
      <c r="BI30" s="47"/>
      <c r="BJ30" s="94">
        <f t="shared" si="18"/>
        <v>0</v>
      </c>
      <c r="BK30" s="83">
        <f t="shared" si="10"/>
        <v>0</v>
      </c>
      <c r="BL30" s="47"/>
      <c r="BM30" s="47"/>
      <c r="BN30" s="83">
        <f t="shared" si="19"/>
        <v>0</v>
      </c>
      <c r="BO30" s="116"/>
    </row>
    <row r="31" spans="1:67" x14ac:dyDescent="0.2">
      <c r="A31" s="18">
        <v>41360</v>
      </c>
      <c r="B31">
        <f t="shared" si="0"/>
        <v>0</v>
      </c>
      <c r="C31">
        <f t="shared" si="11"/>
        <v>0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0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2"/>
        <v>0</v>
      </c>
      <c r="AJ31" s="35"/>
      <c r="AK31" s="18">
        <v>41360</v>
      </c>
      <c r="AL31" s="83">
        <f t="shared" si="6"/>
        <v>0</v>
      </c>
      <c r="AM31" s="47"/>
      <c r="AN31" s="47"/>
      <c r="AO31" s="47"/>
      <c r="AP31" s="47"/>
      <c r="AQ31" s="94">
        <f t="shared" si="13"/>
        <v>0</v>
      </c>
      <c r="AR31" s="18">
        <v>41360</v>
      </c>
      <c r="AS31" s="83">
        <f t="shared" si="7"/>
        <v>0</v>
      </c>
      <c r="AT31" s="47"/>
      <c r="AU31" s="47"/>
      <c r="AV31" s="94">
        <f t="shared" si="14"/>
        <v>0</v>
      </c>
      <c r="AW31" s="83">
        <f t="shared" si="8"/>
        <v>0</v>
      </c>
      <c r="AX31" s="47"/>
      <c r="AY31" s="47"/>
      <c r="AZ31" s="94">
        <f t="shared" si="15"/>
        <v>0</v>
      </c>
      <c r="BA31" s="83">
        <f t="shared" si="16"/>
        <v>0</v>
      </c>
      <c r="BB31" s="47"/>
      <c r="BC31" s="47"/>
      <c r="BD31" s="47"/>
      <c r="BE31" s="47"/>
      <c r="BF31" s="94">
        <f t="shared" si="17"/>
        <v>0</v>
      </c>
      <c r="BG31" s="83">
        <f t="shared" si="9"/>
        <v>0</v>
      </c>
      <c r="BH31" s="47"/>
      <c r="BI31" s="47"/>
      <c r="BJ31" s="94">
        <f t="shared" si="18"/>
        <v>0</v>
      </c>
      <c r="BK31" s="83">
        <f t="shared" si="10"/>
        <v>0</v>
      </c>
      <c r="BL31" s="47"/>
      <c r="BM31" s="47"/>
      <c r="BN31" s="83">
        <f t="shared" si="19"/>
        <v>0</v>
      </c>
      <c r="BO31" s="116"/>
    </row>
    <row r="32" spans="1:67" x14ac:dyDescent="0.2">
      <c r="A32" s="18">
        <v>41361</v>
      </c>
      <c r="B32">
        <f t="shared" si="0"/>
        <v>0</v>
      </c>
      <c r="C32">
        <f t="shared" si="11"/>
        <v>0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0</v>
      </c>
      <c r="Q32" s="91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2"/>
        <v>0</v>
      </c>
      <c r="AJ32" s="35"/>
      <c r="AK32" s="18">
        <v>41361</v>
      </c>
      <c r="AL32" s="83">
        <f t="shared" si="6"/>
        <v>0</v>
      </c>
      <c r="AM32" s="47"/>
      <c r="AN32" s="47"/>
      <c r="AO32" s="47"/>
      <c r="AP32" s="47"/>
      <c r="AQ32" s="94">
        <f t="shared" si="13"/>
        <v>0</v>
      </c>
      <c r="AR32" s="18">
        <v>41361</v>
      </c>
      <c r="AS32" s="83">
        <f t="shared" si="7"/>
        <v>0</v>
      </c>
      <c r="AT32" s="47"/>
      <c r="AU32" s="47"/>
      <c r="AV32" s="94">
        <f t="shared" si="14"/>
        <v>0</v>
      </c>
      <c r="AW32" s="83">
        <f t="shared" si="8"/>
        <v>0</v>
      </c>
      <c r="AX32" s="47"/>
      <c r="AY32" s="47"/>
      <c r="AZ32" s="94">
        <f t="shared" si="15"/>
        <v>0</v>
      </c>
      <c r="BA32" s="83">
        <f t="shared" si="16"/>
        <v>0</v>
      </c>
      <c r="BB32" s="47"/>
      <c r="BC32" s="47"/>
      <c r="BD32" s="47"/>
      <c r="BE32" s="47"/>
      <c r="BF32" s="94">
        <f t="shared" si="17"/>
        <v>0</v>
      </c>
      <c r="BG32" s="83">
        <f t="shared" si="9"/>
        <v>0</v>
      </c>
      <c r="BH32" s="47"/>
      <c r="BI32" s="47"/>
      <c r="BJ32" s="94">
        <f t="shared" si="18"/>
        <v>0</v>
      </c>
      <c r="BK32" s="83">
        <f t="shared" si="10"/>
        <v>0</v>
      </c>
      <c r="BL32" s="47"/>
      <c r="BM32" s="47"/>
      <c r="BN32" s="83">
        <f t="shared" si="19"/>
        <v>0</v>
      </c>
      <c r="BO32" s="116"/>
    </row>
    <row r="33" spans="1:67" x14ac:dyDescent="0.2">
      <c r="A33" s="18">
        <v>41362</v>
      </c>
      <c r="B33">
        <f t="shared" si="0"/>
        <v>0</v>
      </c>
      <c r="C33">
        <f t="shared" si="11"/>
        <v>0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0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2"/>
        <v>0</v>
      </c>
      <c r="AJ33" s="35"/>
      <c r="AK33" s="18">
        <v>41362</v>
      </c>
      <c r="AL33" s="83">
        <f t="shared" si="6"/>
        <v>0</v>
      </c>
      <c r="AM33" s="47"/>
      <c r="AN33" s="47"/>
      <c r="AO33" s="47"/>
      <c r="AP33" s="47"/>
      <c r="AQ33" s="94">
        <f t="shared" si="13"/>
        <v>0</v>
      </c>
      <c r="AR33" s="18">
        <v>41362</v>
      </c>
      <c r="AS33" s="83">
        <f t="shared" si="7"/>
        <v>0</v>
      </c>
      <c r="AT33" s="47"/>
      <c r="AU33" s="47"/>
      <c r="AV33" s="94">
        <f t="shared" si="14"/>
        <v>0</v>
      </c>
      <c r="AW33" s="83">
        <f t="shared" si="8"/>
        <v>0</v>
      </c>
      <c r="AX33" s="47"/>
      <c r="AY33" s="47"/>
      <c r="AZ33" s="94">
        <f t="shared" si="15"/>
        <v>0</v>
      </c>
      <c r="BA33" s="83">
        <f t="shared" si="16"/>
        <v>0</v>
      </c>
      <c r="BB33" s="47"/>
      <c r="BC33" s="47"/>
      <c r="BD33" s="47"/>
      <c r="BE33" s="47"/>
      <c r="BF33" s="94">
        <f t="shared" si="17"/>
        <v>0</v>
      </c>
      <c r="BG33" s="83">
        <f t="shared" si="9"/>
        <v>0</v>
      </c>
      <c r="BH33" s="47"/>
      <c r="BI33" s="47"/>
      <c r="BJ33" s="94">
        <f t="shared" si="18"/>
        <v>0</v>
      </c>
      <c r="BK33" s="83">
        <f t="shared" si="10"/>
        <v>0</v>
      </c>
      <c r="BL33" s="47"/>
      <c r="BM33" s="47"/>
      <c r="BN33" s="83">
        <f t="shared" si="19"/>
        <v>0</v>
      </c>
      <c r="BO33" s="116"/>
    </row>
    <row r="34" spans="1:67" x14ac:dyDescent="0.2">
      <c r="A34" s="18">
        <v>41363</v>
      </c>
      <c r="B34">
        <f t="shared" si="0"/>
        <v>0</v>
      </c>
      <c r="C34">
        <f t="shared" si="11"/>
        <v>0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0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0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2"/>
        <v>0</v>
      </c>
      <c r="AJ34" s="33"/>
      <c r="AK34" s="18">
        <v>41363</v>
      </c>
      <c r="AL34" s="83">
        <f t="shared" si="6"/>
        <v>0</v>
      </c>
      <c r="AM34" s="47"/>
      <c r="AN34" s="47"/>
      <c r="AO34" s="47"/>
      <c r="AP34" s="47"/>
      <c r="AQ34" s="94">
        <f t="shared" si="13"/>
        <v>0</v>
      </c>
      <c r="AR34" s="18">
        <v>41363</v>
      </c>
      <c r="AS34" s="83">
        <f t="shared" si="7"/>
        <v>0</v>
      </c>
      <c r="AT34" s="47"/>
      <c r="AU34" s="47"/>
      <c r="AV34" s="94">
        <f t="shared" si="14"/>
        <v>0</v>
      </c>
      <c r="AW34" s="83">
        <f t="shared" si="8"/>
        <v>0</v>
      </c>
      <c r="AX34" s="47"/>
      <c r="AY34" s="47"/>
      <c r="AZ34" s="94">
        <f t="shared" si="15"/>
        <v>0</v>
      </c>
      <c r="BA34" s="83">
        <f t="shared" si="16"/>
        <v>0</v>
      </c>
      <c r="BB34" s="47"/>
      <c r="BC34" s="47"/>
      <c r="BD34" s="47"/>
      <c r="BE34" s="47"/>
      <c r="BF34" s="94">
        <f t="shared" si="17"/>
        <v>0</v>
      </c>
      <c r="BG34" s="83">
        <f t="shared" si="9"/>
        <v>0</v>
      </c>
      <c r="BH34" s="47"/>
      <c r="BI34" s="47"/>
      <c r="BJ34" s="94">
        <f t="shared" si="18"/>
        <v>0</v>
      </c>
      <c r="BK34" s="83">
        <f t="shared" si="10"/>
        <v>0</v>
      </c>
      <c r="BL34" s="47"/>
      <c r="BM34" s="47"/>
      <c r="BN34" s="87">
        <f t="shared" si="19"/>
        <v>0</v>
      </c>
      <c r="BO34" s="116"/>
    </row>
    <row r="35" spans="1:67" x14ac:dyDescent="0.2">
      <c r="A35" s="18">
        <v>41364</v>
      </c>
      <c r="B35">
        <f t="shared" si="0"/>
        <v>0</v>
      </c>
      <c r="C35">
        <f t="shared" si="11"/>
        <v>0</v>
      </c>
      <c r="D35" s="84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7">
        <f t="shared" si="2"/>
        <v>0</v>
      </c>
      <c r="Q35" s="92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5">
        <f t="shared" si="4"/>
        <v>0</v>
      </c>
      <c r="AA35" s="83">
        <f t="shared" si="5"/>
        <v>0</v>
      </c>
      <c r="AB35" s="47"/>
      <c r="AC35" s="47"/>
      <c r="AD35" s="47"/>
      <c r="AE35" s="47"/>
      <c r="AF35" s="47"/>
      <c r="AG35" s="47"/>
      <c r="AH35" s="47"/>
      <c r="AI35" s="94">
        <f t="shared" si="12"/>
        <v>0</v>
      </c>
      <c r="AJ35" s="33"/>
      <c r="AK35" s="18">
        <v>41364</v>
      </c>
      <c r="AL35" s="83">
        <f t="shared" si="6"/>
        <v>0</v>
      </c>
      <c r="AM35" s="47"/>
      <c r="AN35" s="47"/>
      <c r="AO35" s="47"/>
      <c r="AP35" s="47"/>
      <c r="AQ35" s="94">
        <f t="shared" si="13"/>
        <v>0</v>
      </c>
      <c r="AR35" s="18">
        <v>41364</v>
      </c>
      <c r="AS35" s="83">
        <f t="shared" si="7"/>
        <v>0</v>
      </c>
      <c r="AT35" s="47"/>
      <c r="AU35" s="47"/>
      <c r="AV35" s="94">
        <f t="shared" si="14"/>
        <v>0</v>
      </c>
      <c r="AW35" s="83">
        <f t="shared" si="8"/>
        <v>0</v>
      </c>
      <c r="AX35" s="47"/>
      <c r="AY35" s="47"/>
      <c r="AZ35" s="94">
        <f t="shared" si="15"/>
        <v>0</v>
      </c>
      <c r="BA35" s="83">
        <f t="shared" si="16"/>
        <v>0</v>
      </c>
      <c r="BB35" s="47"/>
      <c r="BC35" s="47"/>
      <c r="BD35" s="47"/>
      <c r="BE35" s="47"/>
      <c r="BF35" s="94">
        <f>SUM(BB35+BF34)</f>
        <v>0</v>
      </c>
      <c r="BG35" s="83">
        <f t="shared" si="9"/>
        <v>0</v>
      </c>
      <c r="BH35" s="47"/>
      <c r="BI35" s="47"/>
      <c r="BJ35" s="94">
        <f t="shared" si="18"/>
        <v>0</v>
      </c>
      <c r="BK35" s="83">
        <f t="shared" si="10"/>
        <v>0</v>
      </c>
      <c r="BL35" s="47"/>
      <c r="BM35" s="47"/>
      <c r="BN35" s="83">
        <f t="shared" si="19"/>
        <v>0</v>
      </c>
      <c r="BO35" s="117"/>
    </row>
    <row r="36" spans="1:67" s="30" customFormat="1" x14ac:dyDescent="0.2">
      <c r="A36" s="28" t="s">
        <v>54</v>
      </c>
      <c r="B36" s="29"/>
      <c r="C36" s="29"/>
      <c r="D36" s="37">
        <f>SUM(D5:D34)</f>
        <v>0</v>
      </c>
      <c r="E36" s="37">
        <f t="shared" ref="E36:O36" si="20">SUM(E5:E35)</f>
        <v>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37">
        <f>SUM(P35)</f>
        <v>0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>
        <f t="shared" ref="AA36:AH36" si="22">SUM(AA5:AA35)</f>
        <v>0</v>
      </c>
      <c r="AB36" s="37">
        <f>SUM(AB5:AB35)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>SUM(AI35)</f>
        <v>0</v>
      </c>
      <c r="AJ36" s="37"/>
      <c r="AK36" s="29"/>
      <c r="AL36" s="37">
        <f>SUM(AL5:AL35)</f>
        <v>0</v>
      </c>
      <c r="AM36" s="37">
        <f>SUM(AM5:AM35)</f>
        <v>0</v>
      </c>
      <c r="AN36" s="37">
        <f>SUM(AN5:AN35)</f>
        <v>0</v>
      </c>
      <c r="AO36" s="37">
        <f>SUM(AO5:AO35)</f>
        <v>0</v>
      </c>
      <c r="AP36" s="37">
        <f>SUM(AP5:AP35)</f>
        <v>0</v>
      </c>
      <c r="AQ36" s="37">
        <f>SUM(AQ35)</f>
        <v>0</v>
      </c>
      <c r="AR36" s="29"/>
      <c r="AS36" s="37">
        <f>SUM(AS5:AS34)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SUM(AW5:AW34)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0</v>
      </c>
      <c r="BB36" s="37">
        <f>SUM(BB5:BB35)</f>
        <v>0</v>
      </c>
      <c r="BC36" s="37">
        <f>SUM(BC5:BC35)</f>
        <v>0</v>
      </c>
      <c r="BD36" s="37">
        <f>SUM(BD5:BD35)</f>
        <v>0</v>
      </c>
      <c r="BE36" s="37">
        <f>SUM(BE5:BE35)</f>
        <v>0</v>
      </c>
      <c r="BF36" s="37">
        <f>SUM(BF35)</f>
        <v>0</v>
      </c>
      <c r="BG36" s="37">
        <f>SUM(BG5:BG34)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zoomScale="75" workbookViewId="0">
      <selection activeCell="K12" sqref="K12"/>
    </sheetView>
  </sheetViews>
  <sheetFormatPr defaultRowHeight="12.75" x14ac:dyDescent="0.2"/>
  <cols>
    <col min="1" max="1" width="8.28515625" customWidth="1"/>
    <col min="2" max="2" width="6" customWidth="1"/>
    <col min="3" max="3" width="6.4257812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28515625" customWidth="1"/>
    <col min="19" max="21" width="6" customWidth="1"/>
    <col min="22" max="22" width="8.14062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61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8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25"/>
    </row>
    <row r="5" spans="1:67" x14ac:dyDescent="0.2">
      <c r="A5" s="18">
        <v>41365</v>
      </c>
      <c r="B5">
        <f t="shared" ref="B5:B34" si="0">SUM(D5+Q5+AA5+AL5+AS5+AW5+BA5+BG5+BK5)</f>
        <v>0</v>
      </c>
      <c r="C5">
        <f>SUM(B5)</f>
        <v>0</v>
      </c>
      <c r="D5" s="8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0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41365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41365</v>
      </c>
      <c r="AS5" s="83"/>
      <c r="AT5" s="47"/>
      <c r="AU5" s="47"/>
      <c r="AV5" s="94">
        <f>SUM(AS5:AU5)</f>
        <v>0</v>
      </c>
      <c r="AW5" s="83"/>
      <c r="AX5" s="47"/>
      <c r="AY5" s="47"/>
      <c r="AZ5" s="94">
        <f>SUM(AW5:AY5)</f>
        <v>0</v>
      </c>
      <c r="BA5" s="99"/>
      <c r="BB5" s="47"/>
      <c r="BC5" s="47"/>
      <c r="BD5" s="47"/>
      <c r="BE5" s="47"/>
      <c r="BF5" s="94">
        <f>SUM(BC5:BE5)</f>
        <v>0</v>
      </c>
      <c r="BG5" s="83">
        <f>SUM(BH5:BI5)</f>
        <v>0</v>
      </c>
      <c r="BH5" s="47"/>
      <c r="BI5" s="47"/>
      <c r="BJ5" s="94">
        <f>SUM(BG5:BI5)</f>
        <v>0</v>
      </c>
      <c r="BK5" s="83">
        <f>SUM(BL5:BM5)</f>
        <v>0</v>
      </c>
      <c r="BL5" s="47"/>
      <c r="BM5" s="47"/>
      <c r="BN5" s="90">
        <f>SUM(BK5:BM5)</f>
        <v>0</v>
      </c>
      <c r="BO5" s="116"/>
    </row>
    <row r="6" spans="1:67" ht="15" customHeight="1" x14ac:dyDescent="0.2">
      <c r="A6" s="18">
        <v>41366</v>
      </c>
      <c r="B6">
        <f t="shared" si="0"/>
        <v>0</v>
      </c>
      <c r="C6">
        <f>SUM(C5+B6)</f>
        <v>0</v>
      </c>
      <c r="D6" s="83">
        <f t="shared" ref="D6:D34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4" si="2">SUM(P5+D6)</f>
        <v>0</v>
      </c>
      <c r="Q6" s="91">
        <f t="shared" ref="Q6:Q33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4" si="4">SUM(Z5+Q6)</f>
        <v>0</v>
      </c>
      <c r="AA6" s="83">
        <f t="shared" ref="AA6:AA34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41366</v>
      </c>
      <c r="AL6" s="83">
        <f t="shared" ref="AL6:AL34" si="6">SUM(AM6:AP6)</f>
        <v>0</v>
      </c>
      <c r="AM6" s="47"/>
      <c r="AN6" s="47"/>
      <c r="AO6" s="47"/>
      <c r="AP6" s="47"/>
      <c r="AQ6" s="94">
        <f>SUM(AQ5+AL6)</f>
        <v>0</v>
      </c>
      <c r="AR6" s="18">
        <v>41366</v>
      </c>
      <c r="AS6" s="83"/>
      <c r="AT6" s="47"/>
      <c r="AU6" s="47"/>
      <c r="AV6" s="94">
        <f>SUM(AS6+AV5)</f>
        <v>0</v>
      </c>
      <c r="AW6" s="83"/>
      <c r="AX6" s="47"/>
      <c r="AY6" s="47"/>
      <c r="AZ6" s="94">
        <f>SUM(AW6+AZ5)</f>
        <v>0</v>
      </c>
      <c r="BA6" s="99"/>
      <c r="BB6" s="47"/>
      <c r="BC6" s="47"/>
      <c r="BD6" s="47"/>
      <c r="BE6" s="47"/>
      <c r="BF6" s="94">
        <f>SUM(BC6+BF5)</f>
        <v>0</v>
      </c>
      <c r="BG6" s="83">
        <f t="shared" ref="BG6:BG34" si="7">SUM(BH6:BI6)</f>
        <v>0</v>
      </c>
      <c r="BH6" s="47"/>
      <c r="BI6" s="47"/>
      <c r="BJ6" s="94">
        <f>SUM(BG6+BJ5)</f>
        <v>0</v>
      </c>
      <c r="BK6" s="83">
        <f t="shared" ref="BK6:BK34" si="8">SUM(BL6:BM6)</f>
        <v>0</v>
      </c>
      <c r="BL6" s="47"/>
      <c r="BM6" s="47"/>
      <c r="BN6" s="91">
        <f>SUM(BK6+BN5)</f>
        <v>0</v>
      </c>
      <c r="BO6" s="116"/>
    </row>
    <row r="7" spans="1:67" x14ac:dyDescent="0.2">
      <c r="A7" s="18">
        <v>41367</v>
      </c>
      <c r="B7">
        <f t="shared" si="0"/>
        <v>0</v>
      </c>
      <c r="C7">
        <f t="shared" ref="C7:C34" si="9">SUM(C6+B7)</f>
        <v>0</v>
      </c>
      <c r="D7" s="83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4" si="10">SUM(AI6+AA7)</f>
        <v>0</v>
      </c>
      <c r="AJ7" s="35"/>
      <c r="AK7" s="18">
        <v>41367</v>
      </c>
      <c r="AL7" s="83">
        <f t="shared" si="6"/>
        <v>0</v>
      </c>
      <c r="AM7" s="47"/>
      <c r="AN7" s="47"/>
      <c r="AO7" s="47"/>
      <c r="AP7" s="47"/>
      <c r="AQ7" s="94">
        <f t="shared" ref="AQ7:AQ34" si="11">SUM(AQ6+AL7)</f>
        <v>0</v>
      </c>
      <c r="AR7" s="18">
        <v>41367</v>
      </c>
      <c r="AS7" s="83"/>
      <c r="AT7" s="47"/>
      <c r="AU7" s="47"/>
      <c r="AV7" s="94">
        <f t="shared" ref="AV7:AV34" si="12">SUM(AS7+AV6)</f>
        <v>0</v>
      </c>
      <c r="AW7" s="83"/>
      <c r="AX7" s="47"/>
      <c r="AY7" s="47"/>
      <c r="AZ7" s="94">
        <f t="shared" ref="AZ7:AZ34" si="13">SUM(AW7+AZ6)</f>
        <v>0</v>
      </c>
      <c r="BA7" s="99"/>
      <c r="BB7" s="47"/>
      <c r="BC7" s="47"/>
      <c r="BD7" s="47"/>
      <c r="BE7" s="47"/>
      <c r="BF7" s="94">
        <f t="shared" ref="BF7:BF34" si="14">SUM(BC7+BF6)</f>
        <v>0</v>
      </c>
      <c r="BG7" s="83">
        <f t="shared" si="7"/>
        <v>0</v>
      </c>
      <c r="BH7" s="47"/>
      <c r="BI7" s="47"/>
      <c r="BJ7" s="94">
        <f t="shared" ref="BJ7:BJ32" si="15">SUM(BG7+BJ6)</f>
        <v>0</v>
      </c>
      <c r="BK7" s="83">
        <f t="shared" si="8"/>
        <v>0</v>
      </c>
      <c r="BL7" s="47"/>
      <c r="BM7" s="47"/>
      <c r="BN7" s="91">
        <f t="shared" ref="BN7:BN33" si="16">SUM(BK7+BN6)</f>
        <v>0</v>
      </c>
      <c r="BO7" s="116"/>
    </row>
    <row r="8" spans="1:67" x14ac:dyDescent="0.2">
      <c r="A8" s="18">
        <v>41368</v>
      </c>
      <c r="B8">
        <f t="shared" si="0"/>
        <v>0</v>
      </c>
      <c r="C8">
        <f t="shared" si="9"/>
        <v>0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0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0"/>
        <v>0</v>
      </c>
      <c r="AJ8" s="35"/>
      <c r="AK8" s="18">
        <v>41368</v>
      </c>
      <c r="AL8" s="83">
        <f t="shared" si="6"/>
        <v>0</v>
      </c>
      <c r="AM8" s="47"/>
      <c r="AN8" s="47"/>
      <c r="AO8" s="47"/>
      <c r="AP8" s="47"/>
      <c r="AQ8" s="94">
        <f t="shared" si="11"/>
        <v>0</v>
      </c>
      <c r="AR8" s="18">
        <v>41368</v>
      </c>
      <c r="AS8" s="83"/>
      <c r="AT8" s="47"/>
      <c r="AU8" s="47"/>
      <c r="AV8" s="94">
        <f t="shared" si="12"/>
        <v>0</v>
      </c>
      <c r="AW8" s="83"/>
      <c r="AX8" s="47"/>
      <c r="AY8" s="47"/>
      <c r="AZ8" s="94">
        <f t="shared" si="13"/>
        <v>0</v>
      </c>
      <c r="BA8" s="99"/>
      <c r="BB8" s="47"/>
      <c r="BC8" s="47"/>
      <c r="BD8" s="47"/>
      <c r="BE8" s="47"/>
      <c r="BF8" s="94">
        <f t="shared" si="14"/>
        <v>0</v>
      </c>
      <c r="BG8" s="83">
        <f t="shared" si="7"/>
        <v>0</v>
      </c>
      <c r="BH8" s="47"/>
      <c r="BI8" s="47"/>
      <c r="BJ8" s="94">
        <f>SUM(BG8+BJ7)</f>
        <v>0</v>
      </c>
      <c r="BK8" s="83">
        <f t="shared" si="8"/>
        <v>0</v>
      </c>
      <c r="BL8" s="47"/>
      <c r="BM8" s="47"/>
      <c r="BN8" s="91">
        <f t="shared" si="16"/>
        <v>0</v>
      </c>
      <c r="BO8" s="116"/>
    </row>
    <row r="9" spans="1:67" x14ac:dyDescent="0.2">
      <c r="A9" s="18">
        <v>41369</v>
      </c>
      <c r="B9">
        <f t="shared" si="0"/>
        <v>0</v>
      </c>
      <c r="C9">
        <f t="shared" si="9"/>
        <v>0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0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0"/>
        <v>0</v>
      </c>
      <c r="AJ9" s="35"/>
      <c r="AK9" s="18">
        <v>41369</v>
      </c>
      <c r="AL9" s="83">
        <f t="shared" si="6"/>
        <v>0</v>
      </c>
      <c r="AM9" s="47"/>
      <c r="AN9" s="47"/>
      <c r="AO9" s="47"/>
      <c r="AP9" s="47"/>
      <c r="AQ9" s="94">
        <f t="shared" si="11"/>
        <v>0</v>
      </c>
      <c r="AR9" s="18">
        <v>41369</v>
      </c>
      <c r="AS9" s="83"/>
      <c r="AT9" s="47"/>
      <c r="AU9" s="47"/>
      <c r="AV9" s="94">
        <f t="shared" si="12"/>
        <v>0</v>
      </c>
      <c r="AW9" s="83"/>
      <c r="AX9" s="47"/>
      <c r="AY9" s="47"/>
      <c r="AZ9" s="94">
        <f t="shared" si="13"/>
        <v>0</v>
      </c>
      <c r="BA9" s="99"/>
      <c r="BB9" s="47"/>
      <c r="BC9" s="47"/>
      <c r="BD9" s="47"/>
      <c r="BE9" s="47"/>
      <c r="BF9" s="94">
        <f t="shared" si="14"/>
        <v>0</v>
      </c>
      <c r="BG9" s="83">
        <f t="shared" si="7"/>
        <v>0</v>
      </c>
      <c r="BH9" s="47"/>
      <c r="BI9" s="47"/>
      <c r="BJ9" s="94">
        <f t="shared" si="15"/>
        <v>0</v>
      </c>
      <c r="BK9" s="83">
        <f t="shared" si="8"/>
        <v>0</v>
      </c>
      <c r="BL9" s="47"/>
      <c r="BM9" s="47"/>
      <c r="BN9" s="91">
        <f t="shared" si="16"/>
        <v>0</v>
      </c>
      <c r="BO9" s="101"/>
    </row>
    <row r="10" spans="1:67" x14ac:dyDescent="0.2">
      <c r="A10" s="18">
        <v>41370</v>
      </c>
      <c r="B10">
        <f t="shared" si="0"/>
        <v>0</v>
      </c>
      <c r="C10">
        <f t="shared" si="9"/>
        <v>0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0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0"/>
        <v>0</v>
      </c>
      <c r="AJ10" s="35"/>
      <c r="AK10" s="18">
        <v>41370</v>
      </c>
      <c r="AL10" s="83">
        <f t="shared" si="6"/>
        <v>0</v>
      </c>
      <c r="AM10" s="47"/>
      <c r="AN10" s="47"/>
      <c r="AO10" s="47"/>
      <c r="AP10" s="47"/>
      <c r="AQ10" s="94">
        <f t="shared" si="11"/>
        <v>0</v>
      </c>
      <c r="AR10" s="18">
        <v>41370</v>
      </c>
      <c r="AS10" s="83"/>
      <c r="AT10" s="47"/>
      <c r="AU10" s="47"/>
      <c r="AV10" s="94">
        <f t="shared" si="12"/>
        <v>0</v>
      </c>
      <c r="AW10" s="83"/>
      <c r="AX10" s="47"/>
      <c r="AY10" s="47"/>
      <c r="AZ10" s="94">
        <f t="shared" si="13"/>
        <v>0</v>
      </c>
      <c r="BA10" s="99"/>
      <c r="BB10" s="47"/>
      <c r="BC10" s="47"/>
      <c r="BD10" s="47"/>
      <c r="BE10" s="47"/>
      <c r="BF10" s="94">
        <f t="shared" si="14"/>
        <v>0</v>
      </c>
      <c r="BG10" s="83">
        <f t="shared" si="7"/>
        <v>0</v>
      </c>
      <c r="BH10" s="47"/>
      <c r="BI10" s="47"/>
      <c r="BJ10" s="94">
        <f t="shared" si="15"/>
        <v>0</v>
      </c>
      <c r="BK10" s="83">
        <f t="shared" si="8"/>
        <v>0</v>
      </c>
      <c r="BL10" s="47"/>
      <c r="BM10" s="47"/>
      <c r="BN10" s="91">
        <f t="shared" si="16"/>
        <v>0</v>
      </c>
      <c r="BO10" s="116"/>
    </row>
    <row r="11" spans="1:67" x14ac:dyDescent="0.2">
      <c r="A11" s="18">
        <v>41371</v>
      </c>
      <c r="B11">
        <f t="shared" si="0"/>
        <v>0</v>
      </c>
      <c r="C11">
        <f t="shared" si="9"/>
        <v>0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0"/>
        <v>0</v>
      </c>
      <c r="AJ11" s="35"/>
      <c r="AK11" s="18">
        <v>41371</v>
      </c>
      <c r="AL11" s="83">
        <f t="shared" si="6"/>
        <v>0</v>
      </c>
      <c r="AM11" s="47"/>
      <c r="AN11" s="47"/>
      <c r="AO11" s="47"/>
      <c r="AP11" s="47"/>
      <c r="AQ11" s="94">
        <f t="shared" si="11"/>
        <v>0</v>
      </c>
      <c r="AR11" s="18">
        <v>41371</v>
      </c>
      <c r="AS11" s="83"/>
      <c r="AT11" s="47"/>
      <c r="AU11" s="47"/>
      <c r="AV11" s="94">
        <f t="shared" si="12"/>
        <v>0</v>
      </c>
      <c r="AW11" s="83"/>
      <c r="AX11" s="47"/>
      <c r="AY11" s="47"/>
      <c r="AZ11" s="94">
        <f t="shared" si="13"/>
        <v>0</v>
      </c>
      <c r="BA11" s="99"/>
      <c r="BB11" s="47"/>
      <c r="BC11" s="47"/>
      <c r="BD11" s="47"/>
      <c r="BE11" s="47"/>
      <c r="BF11" s="94">
        <f t="shared" si="14"/>
        <v>0</v>
      </c>
      <c r="BG11" s="83">
        <f t="shared" si="7"/>
        <v>0</v>
      </c>
      <c r="BH11" s="47"/>
      <c r="BI11" s="47"/>
      <c r="BJ11" s="94">
        <f t="shared" si="15"/>
        <v>0</v>
      </c>
      <c r="BK11" s="83">
        <f t="shared" si="8"/>
        <v>0</v>
      </c>
      <c r="BL11" s="47"/>
      <c r="BM11" s="47"/>
      <c r="BN11" s="91">
        <f t="shared" si="16"/>
        <v>0</v>
      </c>
      <c r="BO11" s="116"/>
    </row>
    <row r="12" spans="1:67" x14ac:dyDescent="0.2">
      <c r="A12" s="18">
        <v>41372</v>
      </c>
      <c r="B12">
        <f t="shared" si="0"/>
        <v>0</v>
      </c>
      <c r="C12">
        <f t="shared" si="9"/>
        <v>0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0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0"/>
        <v>0</v>
      </c>
      <c r="AJ12" s="35"/>
      <c r="AK12" s="18">
        <v>41372</v>
      </c>
      <c r="AL12" s="83">
        <f t="shared" si="6"/>
        <v>0</v>
      </c>
      <c r="AM12" s="47"/>
      <c r="AN12" s="47"/>
      <c r="AO12" s="47"/>
      <c r="AP12" s="47"/>
      <c r="AQ12" s="94">
        <f t="shared" si="11"/>
        <v>0</v>
      </c>
      <c r="AR12" s="18">
        <v>41372</v>
      </c>
      <c r="AS12" s="83"/>
      <c r="AT12" s="47"/>
      <c r="AU12" s="47"/>
      <c r="AV12" s="94">
        <f t="shared" si="12"/>
        <v>0</v>
      </c>
      <c r="AW12" s="83"/>
      <c r="AX12" s="47"/>
      <c r="AY12" s="47"/>
      <c r="AZ12" s="94">
        <f t="shared" si="13"/>
        <v>0</v>
      </c>
      <c r="BA12" s="99"/>
      <c r="BB12" s="47"/>
      <c r="BC12" s="47"/>
      <c r="BD12" s="47"/>
      <c r="BE12" s="47"/>
      <c r="BF12" s="94">
        <f t="shared" si="14"/>
        <v>0</v>
      </c>
      <c r="BG12" s="83">
        <f t="shared" si="7"/>
        <v>0</v>
      </c>
      <c r="BH12" s="47"/>
      <c r="BI12" s="47"/>
      <c r="BJ12" s="94">
        <f t="shared" si="15"/>
        <v>0</v>
      </c>
      <c r="BK12" s="83">
        <f t="shared" si="8"/>
        <v>0</v>
      </c>
      <c r="BL12" s="47"/>
      <c r="BM12" s="47"/>
      <c r="BN12" s="91">
        <f t="shared" si="16"/>
        <v>0</v>
      </c>
      <c r="BO12" s="116"/>
    </row>
    <row r="13" spans="1:67" x14ac:dyDescent="0.2">
      <c r="A13" s="18">
        <v>41373</v>
      </c>
      <c r="B13">
        <f t="shared" si="0"/>
        <v>0</v>
      </c>
      <c r="C13">
        <f t="shared" si="9"/>
        <v>0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0"/>
        <v>0</v>
      </c>
      <c r="AJ13" s="35"/>
      <c r="AK13" s="18">
        <v>41373</v>
      </c>
      <c r="AL13" s="83">
        <f t="shared" si="6"/>
        <v>0</v>
      </c>
      <c r="AM13" s="47"/>
      <c r="AN13" s="47"/>
      <c r="AO13" s="47"/>
      <c r="AP13" s="47"/>
      <c r="AQ13" s="94">
        <f t="shared" si="11"/>
        <v>0</v>
      </c>
      <c r="AR13" s="18">
        <v>41373</v>
      </c>
      <c r="AS13" s="83"/>
      <c r="AT13" s="47"/>
      <c r="AU13" s="47"/>
      <c r="AV13" s="94">
        <f t="shared" si="12"/>
        <v>0</v>
      </c>
      <c r="AW13" s="83"/>
      <c r="AX13" s="47"/>
      <c r="AY13" s="47"/>
      <c r="AZ13" s="94">
        <f t="shared" si="13"/>
        <v>0</v>
      </c>
      <c r="BA13" s="99"/>
      <c r="BB13" s="47"/>
      <c r="BC13" s="47"/>
      <c r="BD13" s="47"/>
      <c r="BE13" s="47"/>
      <c r="BF13" s="94">
        <f t="shared" si="14"/>
        <v>0</v>
      </c>
      <c r="BG13" s="83">
        <f t="shared" si="7"/>
        <v>0</v>
      </c>
      <c r="BH13" s="47"/>
      <c r="BI13" s="47"/>
      <c r="BJ13" s="94">
        <f t="shared" si="15"/>
        <v>0</v>
      </c>
      <c r="BK13" s="83">
        <f t="shared" si="8"/>
        <v>0</v>
      </c>
      <c r="BL13" s="47"/>
      <c r="BM13" s="47"/>
      <c r="BN13" s="91">
        <f t="shared" si="16"/>
        <v>0</v>
      </c>
      <c r="BO13" s="116"/>
    </row>
    <row r="14" spans="1:67" x14ac:dyDescent="0.2">
      <c r="A14" s="18">
        <v>41374</v>
      </c>
      <c r="B14">
        <f t="shared" si="0"/>
        <v>0</v>
      </c>
      <c r="C14">
        <f t="shared" si="9"/>
        <v>0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0"/>
        <v>0</v>
      </c>
      <c r="AJ14" s="35"/>
      <c r="AK14" s="18">
        <v>41374</v>
      </c>
      <c r="AL14" s="83">
        <f t="shared" si="6"/>
        <v>0</v>
      </c>
      <c r="AM14" s="47"/>
      <c r="AN14" s="47"/>
      <c r="AO14" s="47"/>
      <c r="AP14" s="47"/>
      <c r="AQ14" s="94">
        <f t="shared" si="11"/>
        <v>0</v>
      </c>
      <c r="AR14" s="18">
        <v>41374</v>
      </c>
      <c r="AS14" s="83"/>
      <c r="AT14" s="47"/>
      <c r="AU14" s="47"/>
      <c r="AV14" s="94">
        <f t="shared" si="12"/>
        <v>0</v>
      </c>
      <c r="AW14" s="83"/>
      <c r="AX14" s="47"/>
      <c r="AY14" s="47"/>
      <c r="AZ14" s="94">
        <f t="shared" si="13"/>
        <v>0</v>
      </c>
      <c r="BA14" s="99"/>
      <c r="BB14" s="47"/>
      <c r="BC14" s="47"/>
      <c r="BD14" s="47"/>
      <c r="BE14" s="47"/>
      <c r="BF14" s="94">
        <f t="shared" si="14"/>
        <v>0</v>
      </c>
      <c r="BG14" s="83">
        <f t="shared" si="7"/>
        <v>0</v>
      </c>
      <c r="BH14" s="47"/>
      <c r="BI14" s="47"/>
      <c r="BJ14" s="94">
        <f t="shared" si="15"/>
        <v>0</v>
      </c>
      <c r="BK14" s="83">
        <f t="shared" si="8"/>
        <v>0</v>
      </c>
      <c r="BL14" s="47"/>
      <c r="BM14" s="47"/>
      <c r="BN14" s="91">
        <f t="shared" si="16"/>
        <v>0</v>
      </c>
      <c r="BO14" s="116"/>
    </row>
    <row r="15" spans="1:67" x14ac:dyDescent="0.2">
      <c r="A15" s="18">
        <v>41375</v>
      </c>
      <c r="B15">
        <f t="shared" si="0"/>
        <v>0</v>
      </c>
      <c r="C15">
        <f t="shared" si="9"/>
        <v>0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0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0"/>
        <v>0</v>
      </c>
      <c r="AJ15" s="35"/>
      <c r="AK15" s="18">
        <v>41375</v>
      </c>
      <c r="AL15" s="83">
        <f t="shared" si="6"/>
        <v>0</v>
      </c>
      <c r="AM15" s="47"/>
      <c r="AN15" s="47"/>
      <c r="AO15" s="47"/>
      <c r="AP15" s="47"/>
      <c r="AQ15" s="94">
        <f t="shared" si="11"/>
        <v>0</v>
      </c>
      <c r="AR15" s="18">
        <v>41375</v>
      </c>
      <c r="AS15" s="83"/>
      <c r="AT15" s="47"/>
      <c r="AU15" s="47"/>
      <c r="AV15" s="94">
        <f t="shared" si="12"/>
        <v>0</v>
      </c>
      <c r="AW15" s="83"/>
      <c r="AX15" s="47"/>
      <c r="AY15" s="47"/>
      <c r="AZ15" s="94">
        <f t="shared" si="13"/>
        <v>0</v>
      </c>
      <c r="BA15" s="99"/>
      <c r="BB15" s="47"/>
      <c r="BC15" s="47"/>
      <c r="BD15" s="47"/>
      <c r="BE15" s="47"/>
      <c r="BF15" s="94">
        <f t="shared" si="14"/>
        <v>0</v>
      </c>
      <c r="BG15" s="83">
        <f t="shared" si="7"/>
        <v>0</v>
      </c>
      <c r="BH15" s="47"/>
      <c r="BI15" s="47"/>
      <c r="BJ15" s="94">
        <f t="shared" si="15"/>
        <v>0</v>
      </c>
      <c r="BK15" s="83">
        <f t="shared" si="8"/>
        <v>0</v>
      </c>
      <c r="BL15" s="47"/>
      <c r="BM15" s="47"/>
      <c r="BN15" s="91">
        <f t="shared" si="16"/>
        <v>0</v>
      </c>
      <c r="BO15" s="116"/>
    </row>
    <row r="16" spans="1:67" x14ac:dyDescent="0.2">
      <c r="A16" s="18">
        <v>41376</v>
      </c>
      <c r="B16">
        <f t="shared" si="0"/>
        <v>0</v>
      </c>
      <c r="C16">
        <f t="shared" si="9"/>
        <v>0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0"/>
        <v>0</v>
      </c>
      <c r="AJ16" s="35"/>
      <c r="AK16" s="18">
        <v>41376</v>
      </c>
      <c r="AL16" s="83">
        <f t="shared" si="6"/>
        <v>0</v>
      </c>
      <c r="AM16" s="47"/>
      <c r="AN16" s="47"/>
      <c r="AO16" s="47"/>
      <c r="AP16" s="47"/>
      <c r="AQ16" s="94">
        <f t="shared" si="11"/>
        <v>0</v>
      </c>
      <c r="AR16" s="18">
        <v>41376</v>
      </c>
      <c r="AS16" s="83"/>
      <c r="AT16" s="47"/>
      <c r="AU16" s="47"/>
      <c r="AV16" s="94">
        <f t="shared" si="12"/>
        <v>0</v>
      </c>
      <c r="AW16" s="83"/>
      <c r="AX16" s="47"/>
      <c r="AY16" s="47"/>
      <c r="AZ16" s="94">
        <f t="shared" si="13"/>
        <v>0</v>
      </c>
      <c r="BA16" s="99"/>
      <c r="BB16" s="47"/>
      <c r="BC16" s="47"/>
      <c r="BD16" s="47"/>
      <c r="BE16" s="47"/>
      <c r="BF16" s="94">
        <f t="shared" si="14"/>
        <v>0</v>
      </c>
      <c r="BG16" s="83">
        <f t="shared" si="7"/>
        <v>0</v>
      </c>
      <c r="BH16" s="47"/>
      <c r="BI16" s="47"/>
      <c r="BJ16" s="94">
        <f t="shared" si="15"/>
        <v>0</v>
      </c>
      <c r="BK16" s="83">
        <f t="shared" si="8"/>
        <v>0</v>
      </c>
      <c r="BL16" s="47"/>
      <c r="BM16" s="47"/>
      <c r="BN16" s="91">
        <f t="shared" si="16"/>
        <v>0</v>
      </c>
      <c r="BO16" s="116"/>
    </row>
    <row r="17" spans="1:67" x14ac:dyDescent="0.2">
      <c r="A17" s="18">
        <v>41377</v>
      </c>
      <c r="B17">
        <f t="shared" si="0"/>
        <v>0</v>
      </c>
      <c r="C17">
        <f t="shared" si="9"/>
        <v>0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0"/>
        <v>0</v>
      </c>
      <c r="AJ17" s="35"/>
      <c r="AK17" s="18">
        <v>41377</v>
      </c>
      <c r="AL17" s="83">
        <f t="shared" si="6"/>
        <v>0</v>
      </c>
      <c r="AM17" s="47"/>
      <c r="AN17" s="47"/>
      <c r="AO17" s="47"/>
      <c r="AP17" s="47"/>
      <c r="AQ17" s="94">
        <f t="shared" si="11"/>
        <v>0</v>
      </c>
      <c r="AR17" s="18">
        <v>41377</v>
      </c>
      <c r="AS17" s="83"/>
      <c r="AT17" s="47"/>
      <c r="AU17" s="47"/>
      <c r="AV17" s="94">
        <f t="shared" si="12"/>
        <v>0</v>
      </c>
      <c r="AW17" s="83"/>
      <c r="AX17" s="47"/>
      <c r="AY17" s="47"/>
      <c r="AZ17" s="94">
        <f t="shared" si="13"/>
        <v>0</v>
      </c>
      <c r="BA17" s="99"/>
      <c r="BB17" s="47"/>
      <c r="BC17" s="47"/>
      <c r="BD17" s="47"/>
      <c r="BE17" s="47"/>
      <c r="BF17" s="94">
        <f t="shared" si="14"/>
        <v>0</v>
      </c>
      <c r="BG17" s="83">
        <f t="shared" si="7"/>
        <v>0</v>
      </c>
      <c r="BH17" s="47"/>
      <c r="BI17" s="47"/>
      <c r="BJ17" s="94">
        <f t="shared" si="15"/>
        <v>0</v>
      </c>
      <c r="BK17" s="83">
        <f t="shared" si="8"/>
        <v>0</v>
      </c>
      <c r="BL17" s="47"/>
      <c r="BM17" s="47"/>
      <c r="BN17" s="91">
        <f t="shared" si="16"/>
        <v>0</v>
      </c>
      <c r="BO17" s="116"/>
    </row>
    <row r="18" spans="1:67" x14ac:dyDescent="0.2">
      <c r="A18" s="18">
        <v>41378</v>
      </c>
      <c r="B18">
        <f t="shared" si="0"/>
        <v>0</v>
      </c>
      <c r="C18">
        <f t="shared" si="9"/>
        <v>0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0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0"/>
        <v>0</v>
      </c>
      <c r="AJ18" s="35"/>
      <c r="AK18" s="18">
        <v>41378</v>
      </c>
      <c r="AL18" s="83">
        <f t="shared" si="6"/>
        <v>0</v>
      </c>
      <c r="AM18" s="47"/>
      <c r="AN18" s="47"/>
      <c r="AO18" s="47"/>
      <c r="AP18" s="47"/>
      <c r="AQ18" s="94">
        <f t="shared" si="11"/>
        <v>0</v>
      </c>
      <c r="AR18" s="18">
        <v>41378</v>
      </c>
      <c r="AS18" s="83"/>
      <c r="AT18" s="47"/>
      <c r="AU18" s="47"/>
      <c r="AV18" s="94">
        <f t="shared" si="12"/>
        <v>0</v>
      </c>
      <c r="AW18" s="83"/>
      <c r="AX18" s="47"/>
      <c r="AY18" s="47"/>
      <c r="AZ18" s="94">
        <f t="shared" si="13"/>
        <v>0</v>
      </c>
      <c r="BA18" s="99"/>
      <c r="BB18" s="47"/>
      <c r="BC18" s="47"/>
      <c r="BD18" s="47"/>
      <c r="BE18" s="47"/>
      <c r="BF18" s="94">
        <f t="shared" si="14"/>
        <v>0</v>
      </c>
      <c r="BG18" s="83">
        <f t="shared" si="7"/>
        <v>0</v>
      </c>
      <c r="BH18" s="47"/>
      <c r="BI18" s="47"/>
      <c r="BJ18" s="94">
        <f t="shared" si="15"/>
        <v>0</v>
      </c>
      <c r="BK18" s="83">
        <f t="shared" si="8"/>
        <v>0</v>
      </c>
      <c r="BL18" s="47"/>
      <c r="BM18" s="47"/>
      <c r="BN18" s="91">
        <f t="shared" si="16"/>
        <v>0</v>
      </c>
      <c r="BO18" s="116"/>
    </row>
    <row r="19" spans="1:67" x14ac:dyDescent="0.2">
      <c r="A19" s="18">
        <v>41379</v>
      </c>
      <c r="B19">
        <f t="shared" si="0"/>
        <v>0</v>
      </c>
      <c r="C19">
        <f t="shared" si="9"/>
        <v>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0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0"/>
        <v>0</v>
      </c>
      <c r="AJ19" s="35"/>
      <c r="AK19" s="18">
        <v>41379</v>
      </c>
      <c r="AL19" s="83">
        <f t="shared" si="6"/>
        <v>0</v>
      </c>
      <c r="AM19" s="47"/>
      <c r="AN19" s="47"/>
      <c r="AO19" s="47"/>
      <c r="AP19" s="47"/>
      <c r="AQ19" s="94">
        <f t="shared" si="11"/>
        <v>0</v>
      </c>
      <c r="AR19" s="18">
        <v>41379</v>
      </c>
      <c r="AS19" s="83"/>
      <c r="AT19" s="47"/>
      <c r="AU19" s="47"/>
      <c r="AV19" s="94">
        <f t="shared" si="12"/>
        <v>0</v>
      </c>
      <c r="AW19" s="83"/>
      <c r="AX19" s="47"/>
      <c r="AY19" s="47"/>
      <c r="AZ19" s="94">
        <f t="shared" si="13"/>
        <v>0</v>
      </c>
      <c r="BA19" s="99"/>
      <c r="BB19" s="47"/>
      <c r="BC19" s="47"/>
      <c r="BD19" s="47"/>
      <c r="BE19" s="47"/>
      <c r="BF19" s="94">
        <f t="shared" si="14"/>
        <v>0</v>
      </c>
      <c r="BG19" s="83">
        <f t="shared" si="7"/>
        <v>0</v>
      </c>
      <c r="BH19" s="47"/>
      <c r="BI19" s="47"/>
      <c r="BJ19" s="94">
        <f t="shared" si="15"/>
        <v>0</v>
      </c>
      <c r="BK19" s="83">
        <f t="shared" si="8"/>
        <v>0</v>
      </c>
      <c r="BL19" s="47"/>
      <c r="BM19" s="47"/>
      <c r="BN19" s="91">
        <f t="shared" si="16"/>
        <v>0</v>
      </c>
      <c r="BO19" s="116"/>
    </row>
    <row r="20" spans="1:67" x14ac:dyDescent="0.2">
      <c r="A20" s="18">
        <v>41380</v>
      </c>
      <c r="B20">
        <f t="shared" si="0"/>
        <v>0</v>
      </c>
      <c r="C20">
        <f t="shared" si="9"/>
        <v>0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0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0"/>
        <v>0</v>
      </c>
      <c r="AJ20" s="35"/>
      <c r="AK20" s="18">
        <v>41380</v>
      </c>
      <c r="AL20" s="83">
        <f t="shared" si="6"/>
        <v>0</v>
      </c>
      <c r="AM20" s="47"/>
      <c r="AN20" s="47"/>
      <c r="AO20" s="47"/>
      <c r="AP20" s="47"/>
      <c r="AQ20" s="94">
        <f t="shared" si="11"/>
        <v>0</v>
      </c>
      <c r="AR20" s="18">
        <v>41380</v>
      </c>
      <c r="AS20" s="83"/>
      <c r="AT20" s="47"/>
      <c r="AU20" s="47"/>
      <c r="AV20" s="94">
        <f t="shared" si="12"/>
        <v>0</v>
      </c>
      <c r="AW20" s="83"/>
      <c r="AX20" s="47"/>
      <c r="AY20" s="47"/>
      <c r="AZ20" s="94">
        <f t="shared" si="13"/>
        <v>0</v>
      </c>
      <c r="BA20" s="99"/>
      <c r="BB20" s="47"/>
      <c r="BC20" s="47"/>
      <c r="BD20" s="47"/>
      <c r="BE20" s="47"/>
      <c r="BF20" s="94">
        <f t="shared" si="14"/>
        <v>0</v>
      </c>
      <c r="BG20" s="83">
        <f t="shared" si="7"/>
        <v>0</v>
      </c>
      <c r="BH20" s="47"/>
      <c r="BI20" s="47"/>
      <c r="BJ20" s="94">
        <f t="shared" si="15"/>
        <v>0</v>
      </c>
      <c r="BK20" s="83">
        <f t="shared" si="8"/>
        <v>0</v>
      </c>
      <c r="BL20" s="47"/>
      <c r="BM20" s="47"/>
      <c r="BN20" s="91">
        <f t="shared" si="16"/>
        <v>0</v>
      </c>
      <c r="BO20" s="116"/>
    </row>
    <row r="21" spans="1:67" x14ac:dyDescent="0.2">
      <c r="A21" s="18">
        <v>41381</v>
      </c>
      <c r="B21">
        <f t="shared" si="0"/>
        <v>0</v>
      </c>
      <c r="C21">
        <f t="shared" si="9"/>
        <v>0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0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0"/>
        <v>0</v>
      </c>
      <c r="AJ21" s="35"/>
      <c r="AK21" s="18">
        <v>41381</v>
      </c>
      <c r="AL21" s="83">
        <f t="shared" si="6"/>
        <v>0</v>
      </c>
      <c r="AM21" s="47"/>
      <c r="AN21" s="47"/>
      <c r="AO21" s="47"/>
      <c r="AP21" s="47"/>
      <c r="AQ21" s="94">
        <f t="shared" si="11"/>
        <v>0</v>
      </c>
      <c r="AR21" s="18">
        <v>41381</v>
      </c>
      <c r="AS21" s="83"/>
      <c r="AT21" s="47"/>
      <c r="AU21" s="47"/>
      <c r="AV21" s="94">
        <f t="shared" si="12"/>
        <v>0</v>
      </c>
      <c r="AW21" s="83"/>
      <c r="AX21" s="47"/>
      <c r="AY21" s="47"/>
      <c r="AZ21" s="94">
        <f t="shared" si="13"/>
        <v>0</v>
      </c>
      <c r="BA21" s="99"/>
      <c r="BB21" s="47"/>
      <c r="BC21" s="47"/>
      <c r="BD21" s="47"/>
      <c r="BE21" s="47"/>
      <c r="BF21" s="94">
        <f t="shared" si="14"/>
        <v>0</v>
      </c>
      <c r="BG21" s="83">
        <f t="shared" si="7"/>
        <v>0</v>
      </c>
      <c r="BH21" s="47"/>
      <c r="BI21" s="47"/>
      <c r="BJ21" s="94">
        <f t="shared" si="15"/>
        <v>0</v>
      </c>
      <c r="BK21" s="83">
        <f t="shared" si="8"/>
        <v>0</v>
      </c>
      <c r="BL21" s="47"/>
      <c r="BM21" s="47"/>
      <c r="BN21" s="91">
        <f t="shared" si="16"/>
        <v>0</v>
      </c>
      <c r="BO21" s="116"/>
    </row>
    <row r="22" spans="1:67" x14ac:dyDescent="0.2">
      <c r="A22" s="18">
        <v>41382</v>
      </c>
      <c r="B22">
        <f t="shared" si="0"/>
        <v>0</v>
      </c>
      <c r="C22">
        <f t="shared" si="9"/>
        <v>0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0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0"/>
        <v>0</v>
      </c>
      <c r="AJ22" s="35"/>
      <c r="AK22" s="18">
        <v>41382</v>
      </c>
      <c r="AL22" s="83">
        <f t="shared" si="6"/>
        <v>0</v>
      </c>
      <c r="AM22" s="47"/>
      <c r="AN22" s="47"/>
      <c r="AO22" s="47"/>
      <c r="AP22" s="47"/>
      <c r="AQ22" s="94">
        <f t="shared" si="11"/>
        <v>0</v>
      </c>
      <c r="AR22" s="18">
        <v>41382</v>
      </c>
      <c r="AS22" s="83"/>
      <c r="AT22" s="47"/>
      <c r="AU22" s="47"/>
      <c r="AV22" s="94">
        <f t="shared" si="12"/>
        <v>0</v>
      </c>
      <c r="AW22" s="83"/>
      <c r="AX22" s="47"/>
      <c r="AY22" s="47"/>
      <c r="AZ22" s="94">
        <f t="shared" si="13"/>
        <v>0</v>
      </c>
      <c r="BA22" s="99"/>
      <c r="BB22" s="47"/>
      <c r="BC22" s="47"/>
      <c r="BD22" s="47"/>
      <c r="BE22" s="47"/>
      <c r="BF22" s="94">
        <f t="shared" si="14"/>
        <v>0</v>
      </c>
      <c r="BG22" s="83">
        <f t="shared" si="7"/>
        <v>0</v>
      </c>
      <c r="BH22" s="47"/>
      <c r="BI22" s="47"/>
      <c r="BJ22" s="94">
        <f t="shared" si="15"/>
        <v>0</v>
      </c>
      <c r="BK22" s="83">
        <f t="shared" si="8"/>
        <v>0</v>
      </c>
      <c r="BL22" s="47"/>
      <c r="BM22" s="47"/>
      <c r="BN22" s="91">
        <f t="shared" si="16"/>
        <v>0</v>
      </c>
      <c r="BO22" s="116"/>
    </row>
    <row r="23" spans="1:67" x14ac:dyDescent="0.2">
      <c r="A23" s="18">
        <v>41383</v>
      </c>
      <c r="B23">
        <f t="shared" si="0"/>
        <v>0</v>
      </c>
      <c r="C23">
        <f t="shared" si="9"/>
        <v>0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0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0"/>
        <v>0</v>
      </c>
      <c r="AJ23" s="35"/>
      <c r="AK23" s="18">
        <v>41383</v>
      </c>
      <c r="AL23" s="83">
        <f t="shared" si="6"/>
        <v>0</v>
      </c>
      <c r="AM23" s="47"/>
      <c r="AN23" s="47"/>
      <c r="AO23" s="47"/>
      <c r="AP23" s="47"/>
      <c r="AQ23" s="94">
        <f t="shared" si="11"/>
        <v>0</v>
      </c>
      <c r="AR23" s="18">
        <v>41383</v>
      </c>
      <c r="AS23" s="83"/>
      <c r="AT23" s="47"/>
      <c r="AU23" s="47"/>
      <c r="AV23" s="94">
        <f t="shared" si="12"/>
        <v>0</v>
      </c>
      <c r="AW23" s="83"/>
      <c r="AX23" s="47"/>
      <c r="AY23" s="47"/>
      <c r="AZ23" s="94">
        <f t="shared" si="13"/>
        <v>0</v>
      </c>
      <c r="BA23" s="99"/>
      <c r="BB23" s="47"/>
      <c r="BC23" s="47"/>
      <c r="BD23" s="47"/>
      <c r="BE23" s="47"/>
      <c r="BF23" s="94">
        <f t="shared" si="14"/>
        <v>0</v>
      </c>
      <c r="BG23" s="83">
        <f t="shared" si="7"/>
        <v>0</v>
      </c>
      <c r="BH23" s="47"/>
      <c r="BI23" s="47"/>
      <c r="BJ23" s="94">
        <f t="shared" si="15"/>
        <v>0</v>
      </c>
      <c r="BK23" s="83">
        <f t="shared" si="8"/>
        <v>0</v>
      </c>
      <c r="BL23" s="47"/>
      <c r="BM23" s="47"/>
      <c r="BN23" s="91">
        <f t="shared" si="16"/>
        <v>0</v>
      </c>
      <c r="BO23" s="116"/>
    </row>
    <row r="24" spans="1:67" x14ac:dyDescent="0.2">
      <c r="A24" s="18">
        <v>41384</v>
      </c>
      <c r="B24">
        <f t="shared" si="0"/>
        <v>0</v>
      </c>
      <c r="C24">
        <f t="shared" si="9"/>
        <v>0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0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0"/>
        <v>0</v>
      </c>
      <c r="AJ24" s="35"/>
      <c r="AK24" s="18">
        <v>41384</v>
      </c>
      <c r="AL24" s="83">
        <f t="shared" si="6"/>
        <v>0</v>
      </c>
      <c r="AM24" s="47"/>
      <c r="AN24" s="47"/>
      <c r="AO24" s="47"/>
      <c r="AP24" s="47"/>
      <c r="AQ24" s="94">
        <f t="shared" si="11"/>
        <v>0</v>
      </c>
      <c r="AR24" s="18">
        <v>41384</v>
      </c>
      <c r="AS24" s="83"/>
      <c r="AT24" s="47"/>
      <c r="AU24" s="47"/>
      <c r="AV24" s="94">
        <f t="shared" si="12"/>
        <v>0</v>
      </c>
      <c r="AW24" s="83"/>
      <c r="AX24" s="47"/>
      <c r="AY24" s="47"/>
      <c r="AZ24" s="94">
        <f t="shared" si="13"/>
        <v>0</v>
      </c>
      <c r="BA24" s="99"/>
      <c r="BB24" s="47"/>
      <c r="BC24" s="47"/>
      <c r="BD24" s="47"/>
      <c r="BE24" s="47"/>
      <c r="BF24" s="94">
        <f t="shared" si="14"/>
        <v>0</v>
      </c>
      <c r="BG24" s="83">
        <f t="shared" si="7"/>
        <v>0</v>
      </c>
      <c r="BH24" s="47"/>
      <c r="BI24" s="47"/>
      <c r="BJ24" s="94">
        <f t="shared" si="15"/>
        <v>0</v>
      </c>
      <c r="BK24" s="83">
        <f t="shared" si="8"/>
        <v>0</v>
      </c>
      <c r="BL24" s="47"/>
      <c r="BM24" s="47"/>
      <c r="BN24" s="91">
        <f t="shared" si="16"/>
        <v>0</v>
      </c>
      <c r="BO24" s="116"/>
    </row>
    <row r="25" spans="1:67" x14ac:dyDescent="0.2">
      <c r="A25" s="18">
        <v>41385</v>
      </c>
      <c r="B25">
        <f t="shared" si="0"/>
        <v>0</v>
      </c>
      <c r="C25">
        <f t="shared" si="9"/>
        <v>0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0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0"/>
        <v>0</v>
      </c>
      <c r="AJ25" s="35"/>
      <c r="AK25" s="18">
        <v>41385</v>
      </c>
      <c r="AL25" s="83">
        <f t="shared" si="6"/>
        <v>0</v>
      </c>
      <c r="AM25" s="47"/>
      <c r="AN25" s="47"/>
      <c r="AO25" s="47"/>
      <c r="AP25" s="47"/>
      <c r="AQ25" s="94">
        <f t="shared" si="11"/>
        <v>0</v>
      </c>
      <c r="AR25" s="18">
        <v>41385</v>
      </c>
      <c r="AS25" s="83"/>
      <c r="AT25" s="47"/>
      <c r="AU25" s="47"/>
      <c r="AV25" s="94">
        <f t="shared" si="12"/>
        <v>0</v>
      </c>
      <c r="AW25" s="83"/>
      <c r="AX25" s="47"/>
      <c r="AY25" s="47"/>
      <c r="AZ25" s="94">
        <f t="shared" si="13"/>
        <v>0</v>
      </c>
      <c r="BA25" s="99"/>
      <c r="BB25" s="47"/>
      <c r="BC25" s="47"/>
      <c r="BD25" s="47"/>
      <c r="BE25" s="47"/>
      <c r="BF25" s="94">
        <f t="shared" si="14"/>
        <v>0</v>
      </c>
      <c r="BG25" s="83">
        <f t="shared" si="7"/>
        <v>0</v>
      </c>
      <c r="BH25" s="47"/>
      <c r="BI25" s="47"/>
      <c r="BJ25" s="94">
        <f t="shared" si="15"/>
        <v>0</v>
      </c>
      <c r="BK25" s="83">
        <f t="shared" si="8"/>
        <v>0</v>
      </c>
      <c r="BL25" s="47"/>
      <c r="BM25" s="47"/>
      <c r="BN25" s="91">
        <f t="shared" si="16"/>
        <v>0</v>
      </c>
      <c r="BO25" s="116"/>
    </row>
    <row r="26" spans="1:67" x14ac:dyDescent="0.2">
      <c r="A26" s="18">
        <v>41386</v>
      </c>
      <c r="B26">
        <f t="shared" si="0"/>
        <v>0</v>
      </c>
      <c r="C26">
        <f t="shared" si="9"/>
        <v>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0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0"/>
        <v>0</v>
      </c>
      <c r="AJ26" s="35"/>
      <c r="AK26" s="18">
        <v>41386</v>
      </c>
      <c r="AL26" s="83">
        <f t="shared" si="6"/>
        <v>0</v>
      </c>
      <c r="AM26" s="47"/>
      <c r="AN26" s="47"/>
      <c r="AO26" s="47"/>
      <c r="AP26" s="47"/>
      <c r="AQ26" s="94">
        <f t="shared" si="11"/>
        <v>0</v>
      </c>
      <c r="AR26" s="18">
        <v>41386</v>
      </c>
      <c r="AS26" s="83"/>
      <c r="AT26" s="47"/>
      <c r="AU26" s="47"/>
      <c r="AV26" s="94">
        <f t="shared" si="12"/>
        <v>0</v>
      </c>
      <c r="AW26" s="83"/>
      <c r="AX26" s="47"/>
      <c r="AY26" s="47"/>
      <c r="AZ26" s="94">
        <f t="shared" si="13"/>
        <v>0</v>
      </c>
      <c r="BA26" s="99"/>
      <c r="BB26" s="47"/>
      <c r="BC26" s="47"/>
      <c r="BD26" s="47"/>
      <c r="BE26" s="47"/>
      <c r="BF26" s="94">
        <f t="shared" si="14"/>
        <v>0</v>
      </c>
      <c r="BG26" s="83">
        <f t="shared" si="7"/>
        <v>0</v>
      </c>
      <c r="BH26" s="47"/>
      <c r="BI26" s="47"/>
      <c r="BJ26" s="94">
        <f t="shared" si="15"/>
        <v>0</v>
      </c>
      <c r="BK26" s="83">
        <f t="shared" si="8"/>
        <v>0</v>
      </c>
      <c r="BL26" s="47"/>
      <c r="BM26" s="47"/>
      <c r="BN26" s="91">
        <f t="shared" si="16"/>
        <v>0</v>
      </c>
      <c r="BO26" s="116"/>
    </row>
    <row r="27" spans="1:67" x14ac:dyDescent="0.2">
      <c r="A27" s="18">
        <v>41387</v>
      </c>
      <c r="B27">
        <f t="shared" si="0"/>
        <v>0</v>
      </c>
      <c r="C27">
        <f t="shared" si="9"/>
        <v>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0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0"/>
        <v>0</v>
      </c>
      <c r="AJ27" s="35"/>
      <c r="AK27" s="18">
        <v>41387</v>
      </c>
      <c r="AL27" s="83">
        <f t="shared" si="6"/>
        <v>0</v>
      </c>
      <c r="AM27" s="47"/>
      <c r="AN27" s="47"/>
      <c r="AO27" s="47"/>
      <c r="AP27" s="47"/>
      <c r="AQ27" s="94">
        <f t="shared" si="11"/>
        <v>0</v>
      </c>
      <c r="AR27" s="18">
        <v>41387</v>
      </c>
      <c r="AS27" s="83"/>
      <c r="AT27" s="47"/>
      <c r="AU27" s="47"/>
      <c r="AV27" s="94">
        <f t="shared" si="12"/>
        <v>0</v>
      </c>
      <c r="AW27" s="83"/>
      <c r="AX27" s="47"/>
      <c r="AY27" s="47"/>
      <c r="AZ27" s="94">
        <f t="shared" si="13"/>
        <v>0</v>
      </c>
      <c r="BA27" s="99"/>
      <c r="BB27" s="47"/>
      <c r="BC27" s="47"/>
      <c r="BD27" s="47"/>
      <c r="BE27" s="47"/>
      <c r="BF27" s="94">
        <f t="shared" si="14"/>
        <v>0</v>
      </c>
      <c r="BG27" s="83">
        <f t="shared" si="7"/>
        <v>0</v>
      </c>
      <c r="BH27" s="47"/>
      <c r="BI27" s="47"/>
      <c r="BJ27" s="94">
        <f t="shared" si="15"/>
        <v>0</v>
      </c>
      <c r="BK27" s="83">
        <f t="shared" si="8"/>
        <v>0</v>
      </c>
      <c r="BL27" s="47"/>
      <c r="BM27" s="47"/>
      <c r="BN27" s="91">
        <f t="shared" si="16"/>
        <v>0</v>
      </c>
      <c r="BO27" s="116"/>
    </row>
    <row r="28" spans="1:67" x14ac:dyDescent="0.2">
      <c r="A28" s="18">
        <v>41388</v>
      </c>
      <c r="B28">
        <f t="shared" si="0"/>
        <v>0</v>
      </c>
      <c r="C28">
        <f t="shared" si="9"/>
        <v>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0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0"/>
        <v>0</v>
      </c>
      <c r="AJ28" s="35"/>
      <c r="AK28" s="18">
        <v>41388</v>
      </c>
      <c r="AL28" s="83">
        <f t="shared" si="6"/>
        <v>0</v>
      </c>
      <c r="AM28" s="47"/>
      <c r="AN28" s="47"/>
      <c r="AO28" s="47"/>
      <c r="AP28" s="47"/>
      <c r="AQ28" s="94">
        <f t="shared" si="11"/>
        <v>0</v>
      </c>
      <c r="AR28" s="18">
        <v>41388</v>
      </c>
      <c r="AS28" s="83"/>
      <c r="AT28" s="47"/>
      <c r="AU28" s="47"/>
      <c r="AV28" s="94">
        <f t="shared" si="12"/>
        <v>0</v>
      </c>
      <c r="AW28" s="83"/>
      <c r="AX28" s="47"/>
      <c r="AY28" s="47"/>
      <c r="AZ28" s="94">
        <f t="shared" si="13"/>
        <v>0</v>
      </c>
      <c r="BA28" s="99"/>
      <c r="BB28" s="47"/>
      <c r="BC28" s="47"/>
      <c r="BD28" s="47"/>
      <c r="BE28" s="47"/>
      <c r="BF28" s="94">
        <f t="shared" si="14"/>
        <v>0</v>
      </c>
      <c r="BG28" s="83">
        <f t="shared" si="7"/>
        <v>0</v>
      </c>
      <c r="BH28" s="47"/>
      <c r="BI28" s="47"/>
      <c r="BJ28" s="94">
        <f t="shared" si="15"/>
        <v>0</v>
      </c>
      <c r="BK28" s="83">
        <f t="shared" si="8"/>
        <v>0</v>
      </c>
      <c r="BL28" s="47"/>
      <c r="BM28" s="47"/>
      <c r="BN28" s="91">
        <f t="shared" si="16"/>
        <v>0</v>
      </c>
      <c r="BO28" s="116"/>
    </row>
    <row r="29" spans="1:67" x14ac:dyDescent="0.2">
      <c r="A29" s="18">
        <v>41389</v>
      </c>
      <c r="B29">
        <f t="shared" si="0"/>
        <v>0</v>
      </c>
      <c r="C29">
        <f t="shared" si="9"/>
        <v>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0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0"/>
        <v>0</v>
      </c>
      <c r="AJ29" s="35"/>
      <c r="AK29" s="18">
        <v>41389</v>
      </c>
      <c r="AL29" s="83">
        <f t="shared" si="6"/>
        <v>0</v>
      </c>
      <c r="AM29" s="47"/>
      <c r="AN29" s="47"/>
      <c r="AO29" s="47"/>
      <c r="AP29" s="47"/>
      <c r="AQ29" s="94">
        <f t="shared" si="11"/>
        <v>0</v>
      </c>
      <c r="AR29" s="18">
        <v>41389</v>
      </c>
      <c r="AS29" s="83"/>
      <c r="AT29" s="47"/>
      <c r="AU29" s="47"/>
      <c r="AV29" s="94">
        <f t="shared" si="12"/>
        <v>0</v>
      </c>
      <c r="AW29" s="83"/>
      <c r="AX29" s="47"/>
      <c r="AY29" s="47"/>
      <c r="AZ29" s="94">
        <f t="shared" si="13"/>
        <v>0</v>
      </c>
      <c r="BA29" s="99"/>
      <c r="BB29" s="47"/>
      <c r="BC29" s="47"/>
      <c r="BD29" s="47"/>
      <c r="BE29" s="47"/>
      <c r="BF29" s="94">
        <f t="shared" si="14"/>
        <v>0</v>
      </c>
      <c r="BG29" s="83">
        <f t="shared" si="7"/>
        <v>0</v>
      </c>
      <c r="BH29" s="47"/>
      <c r="BI29" s="47"/>
      <c r="BJ29" s="94">
        <f t="shared" si="15"/>
        <v>0</v>
      </c>
      <c r="BK29" s="83">
        <f t="shared" si="8"/>
        <v>0</v>
      </c>
      <c r="BL29" s="47"/>
      <c r="BM29" s="47"/>
      <c r="BN29" s="91">
        <f t="shared" si="16"/>
        <v>0</v>
      </c>
      <c r="BO29" s="116"/>
    </row>
    <row r="30" spans="1:67" x14ac:dyDescent="0.2">
      <c r="A30" s="18">
        <v>41390</v>
      </c>
      <c r="B30">
        <f t="shared" si="0"/>
        <v>0</v>
      </c>
      <c r="C30">
        <f t="shared" si="9"/>
        <v>0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0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0"/>
        <v>0</v>
      </c>
      <c r="AJ30" s="35"/>
      <c r="AK30" s="18">
        <v>41390</v>
      </c>
      <c r="AL30" s="83">
        <f t="shared" si="6"/>
        <v>0</v>
      </c>
      <c r="AM30" s="47"/>
      <c r="AN30" s="47"/>
      <c r="AO30" s="47"/>
      <c r="AP30" s="47"/>
      <c r="AQ30" s="94">
        <f t="shared" si="11"/>
        <v>0</v>
      </c>
      <c r="AR30" s="18">
        <v>41390</v>
      </c>
      <c r="AS30" s="83"/>
      <c r="AT30" s="47"/>
      <c r="AU30" s="47"/>
      <c r="AV30" s="94">
        <f t="shared" si="12"/>
        <v>0</v>
      </c>
      <c r="AW30" s="83"/>
      <c r="AX30" s="47"/>
      <c r="AY30" s="47"/>
      <c r="AZ30" s="94">
        <f t="shared" si="13"/>
        <v>0</v>
      </c>
      <c r="BA30" s="99"/>
      <c r="BB30" s="47"/>
      <c r="BC30" s="47"/>
      <c r="BD30" s="47"/>
      <c r="BE30" s="47"/>
      <c r="BF30" s="94">
        <f t="shared" si="14"/>
        <v>0</v>
      </c>
      <c r="BG30" s="83">
        <f t="shared" si="7"/>
        <v>0</v>
      </c>
      <c r="BH30" s="47"/>
      <c r="BI30" s="47"/>
      <c r="BJ30" s="94">
        <f t="shared" si="15"/>
        <v>0</v>
      </c>
      <c r="BK30" s="83">
        <f t="shared" si="8"/>
        <v>0</v>
      </c>
      <c r="BL30" s="47"/>
      <c r="BM30" s="47"/>
      <c r="BN30" s="91">
        <f t="shared" si="16"/>
        <v>0</v>
      </c>
      <c r="BO30" s="116"/>
    </row>
    <row r="31" spans="1:67" x14ac:dyDescent="0.2">
      <c r="A31" s="18">
        <v>41391</v>
      </c>
      <c r="B31">
        <f t="shared" si="0"/>
        <v>0</v>
      </c>
      <c r="C31">
        <f t="shared" si="9"/>
        <v>0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0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0"/>
        <v>0</v>
      </c>
      <c r="AJ31" s="35"/>
      <c r="AK31" s="18">
        <v>41391</v>
      </c>
      <c r="AL31" s="83">
        <f t="shared" si="6"/>
        <v>0</v>
      </c>
      <c r="AM31" s="47"/>
      <c r="AN31" s="47"/>
      <c r="AO31" s="47"/>
      <c r="AP31" s="47"/>
      <c r="AQ31" s="94">
        <f t="shared" si="11"/>
        <v>0</v>
      </c>
      <c r="AR31" s="18">
        <v>41391</v>
      </c>
      <c r="AS31" s="83"/>
      <c r="AT31" s="47"/>
      <c r="AU31" s="47"/>
      <c r="AV31" s="94">
        <f t="shared" si="12"/>
        <v>0</v>
      </c>
      <c r="AW31" s="83"/>
      <c r="AX31" s="47"/>
      <c r="AY31" s="47"/>
      <c r="AZ31" s="94">
        <f t="shared" si="13"/>
        <v>0</v>
      </c>
      <c r="BA31" s="99"/>
      <c r="BB31" s="47"/>
      <c r="BC31" s="47"/>
      <c r="BD31" s="47"/>
      <c r="BE31" s="47"/>
      <c r="BF31" s="94">
        <f t="shared" si="14"/>
        <v>0</v>
      </c>
      <c r="BG31" s="83">
        <f t="shared" si="7"/>
        <v>0</v>
      </c>
      <c r="BH31" s="47"/>
      <c r="BI31" s="47"/>
      <c r="BJ31" s="94">
        <f t="shared" si="15"/>
        <v>0</v>
      </c>
      <c r="BK31" s="83">
        <f t="shared" si="8"/>
        <v>0</v>
      </c>
      <c r="BL31" s="47"/>
      <c r="BM31" s="47"/>
      <c r="BN31" s="91">
        <f t="shared" si="16"/>
        <v>0</v>
      </c>
      <c r="BO31" s="116"/>
    </row>
    <row r="32" spans="1:67" x14ac:dyDescent="0.2">
      <c r="A32" s="18">
        <v>41392</v>
      </c>
      <c r="B32">
        <f t="shared" si="0"/>
        <v>0</v>
      </c>
      <c r="C32">
        <f t="shared" si="9"/>
        <v>0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0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0"/>
        <v>0</v>
      </c>
      <c r="AJ32" s="35"/>
      <c r="AK32" s="18">
        <v>41392</v>
      </c>
      <c r="AL32" s="83">
        <f t="shared" si="6"/>
        <v>0</v>
      </c>
      <c r="AM32" s="47"/>
      <c r="AN32" s="47"/>
      <c r="AO32" s="47"/>
      <c r="AP32" s="47"/>
      <c r="AQ32" s="94">
        <f t="shared" si="11"/>
        <v>0</v>
      </c>
      <c r="AR32" s="18">
        <v>41392</v>
      </c>
      <c r="AS32" s="83"/>
      <c r="AT32" s="47"/>
      <c r="AU32" s="47"/>
      <c r="AV32" s="94">
        <f t="shared" si="12"/>
        <v>0</v>
      </c>
      <c r="AW32" s="83"/>
      <c r="AX32" s="47"/>
      <c r="AY32" s="47"/>
      <c r="AZ32" s="94">
        <f t="shared" si="13"/>
        <v>0</v>
      </c>
      <c r="BA32" s="99"/>
      <c r="BB32" s="47"/>
      <c r="BC32" s="47"/>
      <c r="BD32" s="47"/>
      <c r="BE32" s="47"/>
      <c r="BF32" s="94">
        <f t="shared" si="14"/>
        <v>0</v>
      </c>
      <c r="BG32" s="83">
        <f t="shared" si="7"/>
        <v>0</v>
      </c>
      <c r="BH32" s="47"/>
      <c r="BI32" s="47"/>
      <c r="BJ32" s="94">
        <f t="shared" si="15"/>
        <v>0</v>
      </c>
      <c r="BK32" s="83">
        <f t="shared" si="8"/>
        <v>0</v>
      </c>
      <c r="BL32" s="47"/>
      <c r="BM32" s="47"/>
      <c r="BN32" s="91">
        <f t="shared" si="16"/>
        <v>0</v>
      </c>
      <c r="BO32" s="116"/>
    </row>
    <row r="33" spans="1:67" x14ac:dyDescent="0.2">
      <c r="A33" s="18">
        <v>41393</v>
      </c>
      <c r="B33">
        <f t="shared" si="0"/>
        <v>0</v>
      </c>
      <c r="C33">
        <f t="shared" si="9"/>
        <v>0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0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0"/>
        <v>0</v>
      </c>
      <c r="AJ33" s="35"/>
      <c r="AK33" s="18">
        <v>41393</v>
      </c>
      <c r="AL33" s="83">
        <f t="shared" si="6"/>
        <v>0</v>
      </c>
      <c r="AM33" s="47"/>
      <c r="AN33" s="47"/>
      <c r="AO33" s="47"/>
      <c r="AP33" s="47"/>
      <c r="AQ33" s="94">
        <f t="shared" si="11"/>
        <v>0</v>
      </c>
      <c r="AR33" s="18">
        <v>41393</v>
      </c>
      <c r="AS33" s="83"/>
      <c r="AT33" s="47"/>
      <c r="AU33" s="47"/>
      <c r="AV33" s="94">
        <f t="shared" si="12"/>
        <v>0</v>
      </c>
      <c r="AW33" s="83"/>
      <c r="AX33" s="47"/>
      <c r="AY33" s="47"/>
      <c r="AZ33" s="94">
        <f t="shared" si="13"/>
        <v>0</v>
      </c>
      <c r="BA33" s="99"/>
      <c r="BB33" s="47"/>
      <c r="BC33" s="47"/>
      <c r="BD33" s="47"/>
      <c r="BE33" s="47"/>
      <c r="BF33" s="94">
        <f t="shared" si="14"/>
        <v>0</v>
      </c>
      <c r="BG33" s="83">
        <f t="shared" si="7"/>
        <v>0</v>
      </c>
      <c r="BH33" s="47"/>
      <c r="BI33" s="47"/>
      <c r="BJ33" s="94">
        <f>SUM(BG33+BJ32)</f>
        <v>0</v>
      </c>
      <c r="BK33" s="83">
        <f t="shared" si="8"/>
        <v>0</v>
      </c>
      <c r="BL33" s="47"/>
      <c r="BM33" s="47"/>
      <c r="BN33" s="91">
        <f t="shared" si="16"/>
        <v>0</v>
      </c>
      <c r="BO33" s="116"/>
    </row>
    <row r="34" spans="1:67" x14ac:dyDescent="0.2">
      <c r="A34" s="18">
        <v>41394</v>
      </c>
      <c r="B34">
        <f t="shared" si="0"/>
        <v>0</v>
      </c>
      <c r="C34">
        <f t="shared" si="9"/>
        <v>0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0</v>
      </c>
      <c r="Q34" s="92">
        <f>SUM(R34:Y34)</f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0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0"/>
        <v>0</v>
      </c>
      <c r="AJ34" s="36"/>
      <c r="AK34" s="18">
        <v>41394</v>
      </c>
      <c r="AL34" s="83">
        <f t="shared" si="6"/>
        <v>0</v>
      </c>
      <c r="AM34" s="47"/>
      <c r="AN34" s="47"/>
      <c r="AO34" s="47"/>
      <c r="AP34" s="47"/>
      <c r="AQ34" s="94">
        <f t="shared" si="11"/>
        <v>0</v>
      </c>
      <c r="AR34" s="18">
        <v>41394</v>
      </c>
      <c r="AS34" s="84"/>
      <c r="AT34" s="47"/>
      <c r="AU34" s="47"/>
      <c r="AV34" s="94">
        <f t="shared" si="12"/>
        <v>0</v>
      </c>
      <c r="AW34" s="84"/>
      <c r="AX34" s="47"/>
      <c r="AY34" s="47"/>
      <c r="AZ34" s="94">
        <f t="shared" si="13"/>
        <v>0</v>
      </c>
      <c r="BA34" s="99"/>
      <c r="BB34" s="47"/>
      <c r="BC34" s="47"/>
      <c r="BD34" s="47"/>
      <c r="BE34" s="47"/>
      <c r="BF34" s="94">
        <f t="shared" si="14"/>
        <v>0</v>
      </c>
      <c r="BG34" s="83">
        <f t="shared" si="7"/>
        <v>0</v>
      </c>
      <c r="BH34" s="47"/>
      <c r="BI34" s="47"/>
      <c r="BJ34" s="94">
        <f>SUM(BG34+BJ33)</f>
        <v>0</v>
      </c>
      <c r="BK34" s="83">
        <f t="shared" si="8"/>
        <v>0</v>
      </c>
      <c r="BL34" s="47"/>
      <c r="BM34" s="47"/>
      <c r="BN34" s="91">
        <f>SUM(BK34+BN33)</f>
        <v>0</v>
      </c>
      <c r="BO34" s="117"/>
    </row>
    <row r="35" spans="1:67" s="30" customFormat="1" x14ac:dyDescent="0.2">
      <c r="A35" s="28" t="s">
        <v>55</v>
      </c>
      <c r="B35" s="29"/>
      <c r="C35" s="29"/>
      <c r="D35" s="37">
        <f t="shared" ref="D35:AP35" si="17">SUM(D5:D34)</f>
        <v>0</v>
      </c>
      <c r="E35" s="37">
        <f t="shared" si="17"/>
        <v>0</v>
      </c>
      <c r="F35" s="37">
        <f t="shared" si="17"/>
        <v>0</v>
      </c>
      <c r="G35" s="37">
        <f t="shared" si="17"/>
        <v>0</v>
      </c>
      <c r="H35" s="37">
        <f t="shared" si="17"/>
        <v>0</v>
      </c>
      <c r="I35" s="37">
        <f t="shared" si="17"/>
        <v>0</v>
      </c>
      <c r="J35" s="37">
        <f t="shared" si="17"/>
        <v>0</v>
      </c>
      <c r="K35" s="37">
        <f>SUM(K5:K34)</f>
        <v>0</v>
      </c>
      <c r="L35" s="37">
        <f t="shared" si="17"/>
        <v>0</v>
      </c>
      <c r="M35" s="37">
        <f t="shared" si="17"/>
        <v>0</v>
      </c>
      <c r="N35" s="37">
        <f t="shared" si="17"/>
        <v>0</v>
      </c>
      <c r="O35" s="37">
        <f t="shared" si="17"/>
        <v>0</v>
      </c>
      <c r="P35" s="29">
        <f>SUM(P34)</f>
        <v>0</v>
      </c>
      <c r="Q35" s="37">
        <f t="shared" si="17"/>
        <v>0</v>
      </c>
      <c r="R35" s="37">
        <f t="shared" si="17"/>
        <v>0</v>
      </c>
      <c r="S35" s="37">
        <f>SUM(S5:S34)</f>
        <v>0</v>
      </c>
      <c r="T35" s="37">
        <f t="shared" si="17"/>
        <v>0</v>
      </c>
      <c r="U35" s="37">
        <f t="shared" si="17"/>
        <v>0</v>
      </c>
      <c r="V35" s="37">
        <f>SUM(V5:V34)</f>
        <v>0</v>
      </c>
      <c r="W35" s="37">
        <f t="shared" si="17"/>
        <v>0</v>
      </c>
      <c r="X35" s="37">
        <f t="shared" si="17"/>
        <v>0</v>
      </c>
      <c r="Y35" s="37">
        <f t="shared" si="17"/>
        <v>0</v>
      </c>
      <c r="Z35" s="37">
        <f>SUM(Z34)</f>
        <v>0</v>
      </c>
      <c r="AA35" s="37">
        <f t="shared" si="17"/>
        <v>0</v>
      </c>
      <c r="AB35" s="37">
        <f t="shared" si="17"/>
        <v>0</v>
      </c>
      <c r="AC35" s="37">
        <f t="shared" si="17"/>
        <v>0</v>
      </c>
      <c r="AD35" s="37">
        <f t="shared" si="17"/>
        <v>0</v>
      </c>
      <c r="AE35" s="37">
        <f t="shared" si="17"/>
        <v>0</v>
      </c>
      <c r="AF35" s="37">
        <f t="shared" si="17"/>
        <v>0</v>
      </c>
      <c r="AG35" s="37">
        <f t="shared" si="17"/>
        <v>0</v>
      </c>
      <c r="AH35" s="37">
        <f t="shared" si="17"/>
        <v>0</v>
      </c>
      <c r="AI35" s="37">
        <f>SUM(AI34)</f>
        <v>0</v>
      </c>
      <c r="AJ35" s="37"/>
      <c r="AK35" s="29"/>
      <c r="AL35" s="37">
        <f t="shared" si="17"/>
        <v>0</v>
      </c>
      <c r="AM35" s="37">
        <f>SUM(AM5:AM34)</f>
        <v>0</v>
      </c>
      <c r="AN35" s="37">
        <f t="shared" si="17"/>
        <v>0</v>
      </c>
      <c r="AO35" s="37">
        <f t="shared" si="17"/>
        <v>0</v>
      </c>
      <c r="AP35" s="37">
        <f t="shared" si="17"/>
        <v>0</v>
      </c>
      <c r="AQ35" s="37">
        <f>SUM(AQ34)</f>
        <v>0</v>
      </c>
      <c r="AR35" s="29"/>
      <c r="AS35" s="37">
        <f>SUM(AS5:AS34)</f>
        <v>0</v>
      </c>
      <c r="AT35" s="37">
        <f>SUM(AT5:AT34)</f>
        <v>0</v>
      </c>
      <c r="AU35" s="37">
        <f>SUM(AU5:AU34)</f>
        <v>0</v>
      </c>
      <c r="AV35" s="37">
        <f>SUM(AV34)</f>
        <v>0</v>
      </c>
      <c r="AW35" s="37">
        <f>SUM(AW5:AW34)</f>
        <v>0</v>
      </c>
      <c r="AX35" s="37">
        <f>SUM(AX5:AX34)</f>
        <v>0</v>
      </c>
      <c r="AY35" s="37">
        <f>SUM(AY5:AY34)</f>
        <v>0</v>
      </c>
      <c r="AZ35" s="37">
        <f>SUM(AZ34)</f>
        <v>0</v>
      </c>
      <c r="BA35" s="37">
        <f>SUM(BA5:BA34)</f>
        <v>0</v>
      </c>
      <c r="BB35" s="37">
        <f>SUM(BB5:BB34)</f>
        <v>0</v>
      </c>
      <c r="BC35" s="37">
        <f>SUM(BC5:BC34)</f>
        <v>0</v>
      </c>
      <c r="BD35" s="37">
        <f>SUM(BD5:BD34)</f>
        <v>0</v>
      </c>
      <c r="BE35" s="37">
        <f>SUM(BE5:BE34)</f>
        <v>0</v>
      </c>
      <c r="BF35" s="37">
        <f>SUM(BF34)</f>
        <v>0</v>
      </c>
      <c r="BG35" s="37">
        <f>SUM(BG5:BG33)</f>
        <v>0</v>
      </c>
      <c r="BH35" s="37">
        <f>SUM(BH5:BH34)</f>
        <v>0</v>
      </c>
      <c r="BI35" s="37">
        <f>SUM(BI5:BI34)</f>
        <v>0</v>
      </c>
      <c r="BJ35" s="37">
        <f>SUM(BJ34)</f>
        <v>0</v>
      </c>
      <c r="BK35" s="37">
        <f>SUM(BK5:BK33)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"/>
  <sheetViews>
    <sheetView topLeftCell="AW1" zoomScale="75" workbookViewId="0">
      <selection activeCell="BQ27" sqref="BQ27"/>
    </sheetView>
  </sheetViews>
  <sheetFormatPr defaultRowHeight="12.75" x14ac:dyDescent="0.2"/>
  <cols>
    <col min="1" max="1" width="8.5703125" customWidth="1"/>
    <col min="2" max="2" width="6.42578125" customWidth="1"/>
    <col min="3" max="3" width="5.28515625" customWidth="1"/>
    <col min="4" max="4" width="5.710937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6" width="5.85546875" customWidth="1"/>
    <col min="17" max="17" width="0.85546875" customWidth="1"/>
    <col min="18" max="18" width="6" customWidth="1"/>
    <col min="19" max="19" width="6.42578125" customWidth="1"/>
    <col min="20" max="22" width="6" customWidth="1"/>
    <col min="23" max="23" width="7.7109375" customWidth="1"/>
    <col min="24" max="24" width="6.85546875" customWidth="1"/>
    <col min="25" max="25" width="8" customWidth="1"/>
    <col min="26" max="26" width="5.85546875" customWidth="1"/>
    <col min="27" max="27" width="6.5703125" customWidth="1"/>
    <col min="28" max="28" width="8.28515625" customWidth="1"/>
    <col min="29" max="29" width="6.5703125" customWidth="1"/>
    <col min="30" max="30" width="8.42578125" customWidth="1"/>
    <col min="31" max="31" width="7.28515625" customWidth="1"/>
    <col min="33" max="33" width="7.42578125" customWidth="1"/>
    <col min="35" max="35" width="7.5703125" customWidth="1"/>
    <col min="36" max="36" width="7.42578125" customWidth="1"/>
    <col min="37" max="37" width="8.42578125" customWidth="1"/>
    <col min="38" max="38" width="2.28515625" customWidth="1"/>
    <col min="39" max="39" width="7" customWidth="1"/>
    <col min="43" max="43" width="7.42578125" customWidth="1"/>
    <col min="44" max="44" width="7" customWidth="1"/>
    <col min="45" max="45" width="2.42578125" style="3" customWidth="1"/>
    <col min="46" max="46" width="5.42578125" customWidth="1"/>
    <col min="47" max="47" width="6.140625" customWidth="1"/>
    <col min="48" max="48" width="6.28515625" customWidth="1"/>
    <col min="49" max="49" width="7.28515625" customWidth="1"/>
    <col min="50" max="50" width="9.140625" style="3"/>
    <col min="51" max="51" width="6.85546875" customWidth="1"/>
    <col min="52" max="52" width="6.28515625" customWidth="1"/>
    <col min="53" max="53" width="6" customWidth="1"/>
    <col min="54" max="54" width="7" customWidth="1"/>
    <col min="55" max="55" width="7.140625" customWidth="1"/>
    <col min="56" max="56" width="5.85546875" customWidth="1"/>
    <col min="57" max="57" width="6.28515625" customWidth="1"/>
    <col min="58" max="58" width="6.85546875" customWidth="1"/>
    <col min="59" max="59" width="5.140625" customWidth="1"/>
    <col min="60" max="61" width="6.85546875" customWidth="1"/>
    <col min="62" max="62" width="6" customWidth="1"/>
    <col min="63" max="63" width="5.28515625" customWidth="1"/>
    <col min="64" max="64" width="5.7109375" customWidth="1"/>
    <col min="65" max="66" width="5.85546875" customWidth="1"/>
    <col min="67" max="67" width="5.5703125" customWidth="1"/>
    <col min="68" max="68" width="5.42578125" customWidth="1"/>
    <col min="69" max="69" width="35.5703125" customWidth="1"/>
  </cols>
  <sheetData>
    <row r="1" spans="1:69" s="3" customFormat="1" ht="11.25" x14ac:dyDescent="0.2"/>
    <row r="2" spans="1:69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4"/>
      <c r="R2" s="148" t="s">
        <v>2</v>
      </c>
      <c r="S2" s="148"/>
      <c r="T2" s="148"/>
      <c r="U2" s="148"/>
      <c r="V2" s="148"/>
      <c r="W2" s="148"/>
      <c r="X2" s="148"/>
      <c r="Y2" s="148"/>
      <c r="Z2" s="148"/>
      <c r="AA2" s="148"/>
      <c r="AB2" s="55"/>
      <c r="AC2" s="149" t="s">
        <v>3</v>
      </c>
      <c r="AD2" s="150"/>
      <c r="AE2" s="150"/>
      <c r="AF2" s="150"/>
      <c r="AG2" s="150"/>
      <c r="AH2" s="150"/>
      <c r="AI2" s="150"/>
      <c r="AJ2" s="150"/>
      <c r="AK2" s="151"/>
      <c r="AL2" s="40"/>
      <c r="AM2" s="148" t="s">
        <v>4</v>
      </c>
      <c r="AN2" s="148"/>
      <c r="AO2" s="148"/>
      <c r="AP2" s="148"/>
      <c r="AQ2" s="148"/>
      <c r="AR2" s="148"/>
      <c r="AT2" s="148" t="s">
        <v>5</v>
      </c>
      <c r="AU2" s="148"/>
      <c r="AV2" s="148"/>
      <c r="AW2" s="148"/>
      <c r="AY2" s="163" t="s">
        <v>6</v>
      </c>
      <c r="AZ2" s="163"/>
      <c r="BA2" s="163"/>
      <c r="BB2" s="163"/>
      <c r="BC2" s="149" t="s">
        <v>7</v>
      </c>
      <c r="BD2" s="150"/>
      <c r="BE2" s="164"/>
      <c r="BF2" s="150"/>
      <c r="BG2" s="150"/>
      <c r="BH2" s="151"/>
      <c r="BI2" s="148" t="s">
        <v>8</v>
      </c>
      <c r="BJ2" s="148"/>
      <c r="BK2" s="148"/>
      <c r="BL2" s="148"/>
      <c r="BM2" s="148" t="s">
        <v>35</v>
      </c>
      <c r="BN2" s="148"/>
      <c r="BO2" s="148"/>
      <c r="BP2" s="148"/>
      <c r="BQ2" s="42" t="s">
        <v>36</v>
      </c>
    </row>
    <row r="3" spans="1:69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1"/>
      <c r="R3" s="88" t="s">
        <v>10</v>
      </c>
      <c r="S3" s="6" t="s">
        <v>16</v>
      </c>
      <c r="T3" s="6" t="s">
        <v>27</v>
      </c>
      <c r="U3" s="17" t="s">
        <v>16</v>
      </c>
      <c r="V3" s="17" t="s">
        <v>27</v>
      </c>
      <c r="W3" s="76" t="s">
        <v>70</v>
      </c>
      <c r="X3" s="7" t="s">
        <v>16</v>
      </c>
      <c r="Y3" s="1" t="s">
        <v>25</v>
      </c>
      <c r="Z3" s="1" t="s">
        <v>15</v>
      </c>
      <c r="AA3" s="85" t="s">
        <v>11</v>
      </c>
      <c r="AB3" s="4" t="s">
        <v>9</v>
      </c>
      <c r="AC3" s="88" t="s">
        <v>10</v>
      </c>
      <c r="AD3" s="24" t="s">
        <v>16</v>
      </c>
      <c r="AE3" s="24" t="s">
        <v>22</v>
      </c>
      <c r="AF3" s="25" t="s">
        <v>17</v>
      </c>
      <c r="AG3" s="26" t="s">
        <v>22</v>
      </c>
      <c r="AH3" s="27" t="s">
        <v>17</v>
      </c>
      <c r="AI3" s="27" t="s">
        <v>22</v>
      </c>
      <c r="AJ3" s="1" t="s">
        <v>15</v>
      </c>
      <c r="AK3" s="85" t="s">
        <v>11</v>
      </c>
      <c r="AL3" s="41"/>
      <c r="AM3" s="88" t="s">
        <v>10</v>
      </c>
      <c r="AN3" s="9" t="s">
        <v>22</v>
      </c>
      <c r="AO3" s="19" t="s">
        <v>19</v>
      </c>
      <c r="AP3" s="20" t="s">
        <v>26</v>
      </c>
      <c r="AQ3" s="1" t="s">
        <v>15</v>
      </c>
      <c r="AR3" s="85" t="s">
        <v>11</v>
      </c>
      <c r="AT3" s="88" t="s">
        <v>10</v>
      </c>
      <c r="AU3" s="1" t="s">
        <v>22</v>
      </c>
      <c r="AV3" s="1" t="s">
        <v>15</v>
      </c>
      <c r="AW3" s="81" t="s">
        <v>11</v>
      </c>
      <c r="AX3" s="4" t="s">
        <v>9</v>
      </c>
      <c r="AY3" s="96" t="s">
        <v>10</v>
      </c>
      <c r="AZ3" s="22" t="s">
        <v>16</v>
      </c>
      <c r="BA3" s="23" t="s">
        <v>15</v>
      </c>
      <c r="BB3" s="97" t="s">
        <v>11</v>
      </c>
      <c r="BC3" s="93" t="s">
        <v>10</v>
      </c>
      <c r="BD3" s="31" t="s">
        <v>16</v>
      </c>
      <c r="BE3" s="38" t="s">
        <v>22</v>
      </c>
      <c r="BF3" s="39" t="s">
        <v>37</v>
      </c>
      <c r="BG3" s="1" t="s">
        <v>28</v>
      </c>
      <c r="BH3" s="81" t="s">
        <v>11</v>
      </c>
      <c r="BI3" s="93" t="s">
        <v>10</v>
      </c>
      <c r="BJ3" s="1" t="s">
        <v>63</v>
      </c>
      <c r="BK3" s="1" t="s">
        <v>28</v>
      </c>
      <c r="BL3" s="85" t="s">
        <v>11</v>
      </c>
      <c r="BM3" s="93" t="s">
        <v>10</v>
      </c>
      <c r="BN3" s="1" t="s">
        <v>62</v>
      </c>
      <c r="BO3" s="1" t="s">
        <v>28</v>
      </c>
      <c r="BP3" s="85" t="s">
        <v>11</v>
      </c>
      <c r="BQ3" s="2"/>
    </row>
    <row r="4" spans="1:69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62"/>
      <c r="R4" s="89"/>
      <c r="S4" s="155" t="s">
        <v>76</v>
      </c>
      <c r="T4" s="156"/>
      <c r="U4" s="152" t="s">
        <v>30</v>
      </c>
      <c r="V4" s="153"/>
      <c r="W4" s="154"/>
      <c r="X4" s="32" t="s">
        <v>21</v>
      </c>
      <c r="Y4" s="32" t="s">
        <v>20</v>
      </c>
      <c r="Z4" s="8"/>
      <c r="AA4" s="89"/>
      <c r="AB4" s="6"/>
      <c r="AC4" s="93"/>
      <c r="AD4" s="157" t="s">
        <v>32</v>
      </c>
      <c r="AE4" s="158"/>
      <c r="AF4" s="11" t="s">
        <v>31</v>
      </c>
      <c r="AG4" s="12" t="s">
        <v>33</v>
      </c>
      <c r="AH4" s="159" t="s">
        <v>23</v>
      </c>
      <c r="AI4" s="160"/>
      <c r="AJ4" s="1"/>
      <c r="AK4" s="81"/>
      <c r="AL4" s="1"/>
      <c r="AM4" s="93"/>
      <c r="AN4" s="13" t="s">
        <v>34</v>
      </c>
      <c r="AO4" s="161" t="s">
        <v>24</v>
      </c>
      <c r="AP4" s="162"/>
      <c r="AQ4" s="1"/>
      <c r="AR4" s="81"/>
      <c r="AS4" s="1"/>
      <c r="AT4" s="93"/>
      <c r="AU4" s="8"/>
      <c r="AV4" s="8"/>
      <c r="AW4" s="81"/>
      <c r="AX4" s="1"/>
      <c r="AY4" s="93"/>
      <c r="AZ4" s="8"/>
      <c r="BA4" s="8"/>
      <c r="BB4" s="81"/>
      <c r="BC4" s="98"/>
      <c r="BD4" s="14"/>
      <c r="BE4" s="14"/>
      <c r="BF4" s="14"/>
      <c r="BG4" s="8"/>
      <c r="BH4" s="100"/>
      <c r="BI4" s="88"/>
      <c r="BJ4" s="5"/>
      <c r="BK4" s="8"/>
      <c r="BL4" s="81"/>
      <c r="BM4" s="88"/>
      <c r="BN4" s="1"/>
      <c r="BO4" s="1"/>
      <c r="BP4" s="100"/>
      <c r="BQ4" s="1"/>
    </row>
    <row r="5" spans="1:69" x14ac:dyDescent="0.2">
      <c r="A5" s="18">
        <v>41395</v>
      </c>
      <c r="B5">
        <f t="shared" ref="B5:B35" si="0">SUM(D5+R5+AC5+AM5+AT5+AY5+BC5+BI5+BM5)</f>
        <v>0</v>
      </c>
      <c r="C5">
        <f>SUM(B5)</f>
        <v>0</v>
      </c>
      <c r="D5" s="99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1">
        <f>SUM(E5:O5)</f>
        <v>0</v>
      </c>
      <c r="Q5" s="33"/>
      <c r="R5" s="90">
        <f>SUM(S5:Z5)</f>
        <v>0</v>
      </c>
      <c r="S5" s="47"/>
      <c r="T5" s="47"/>
      <c r="U5" s="47"/>
      <c r="V5" s="47"/>
      <c r="W5" s="47"/>
      <c r="X5" s="47"/>
      <c r="Y5" s="47"/>
      <c r="Z5" s="47"/>
      <c r="AA5" s="94">
        <f>SUM(S5:Z5)</f>
        <v>0</v>
      </c>
      <c r="AB5" s="18">
        <v>41395</v>
      </c>
      <c r="AC5" s="83">
        <f>SUM(AD5:AJ5)</f>
        <v>0</v>
      </c>
      <c r="AD5" s="47"/>
      <c r="AE5" s="47"/>
      <c r="AF5" s="47"/>
      <c r="AG5" s="47"/>
      <c r="AH5" s="47"/>
      <c r="AI5" s="47"/>
      <c r="AJ5" s="47"/>
      <c r="AK5" s="94">
        <f>SUM(AD5:AJ5)</f>
        <v>0</v>
      </c>
      <c r="AL5" s="35"/>
      <c r="AM5" s="83">
        <f>SUM(AN5:AQ5)</f>
        <v>0</v>
      </c>
      <c r="AN5" s="47"/>
      <c r="AO5" s="47"/>
      <c r="AP5" s="47"/>
      <c r="AQ5" s="47"/>
      <c r="AR5" s="94">
        <f>SUM(AN5:AQ5)</f>
        <v>0</v>
      </c>
      <c r="AS5" s="18"/>
      <c r="AT5" s="83">
        <f>SUM(AU5:AV5)</f>
        <v>0</v>
      </c>
      <c r="AU5" s="47"/>
      <c r="AV5" s="47"/>
      <c r="AW5" s="94">
        <f>SUM(AU5:AV5)</f>
        <v>0</v>
      </c>
      <c r="AX5" s="18">
        <v>41395</v>
      </c>
      <c r="AY5" s="83">
        <f>SUM(AZ5:BA5)</f>
        <v>0</v>
      </c>
      <c r="AZ5" s="47"/>
      <c r="BA5" s="47"/>
      <c r="BB5" s="94">
        <f>SUM(AZ5:BA5)</f>
        <v>0</v>
      </c>
      <c r="BC5" s="99">
        <f>SUM(BD5:BG5)</f>
        <v>0</v>
      </c>
      <c r="BD5" s="47"/>
      <c r="BE5" s="47"/>
      <c r="BF5" s="47"/>
      <c r="BG5" s="47"/>
      <c r="BH5" s="94">
        <f>SUM(BD5:BG5)</f>
        <v>0</v>
      </c>
      <c r="BI5" s="99">
        <f>SUM(BJ5:BK5)</f>
        <v>0</v>
      </c>
      <c r="BJ5" s="47"/>
      <c r="BK5" s="47"/>
      <c r="BL5" s="94">
        <f>SUM(BI5:BK5)</f>
        <v>0</v>
      </c>
      <c r="BM5" s="99">
        <f>SUM(BN5:BO5)</f>
        <v>0</v>
      </c>
      <c r="BN5" s="47"/>
      <c r="BO5" s="47"/>
      <c r="BP5" s="90">
        <f>SUM(BN5:BO5)</f>
        <v>0</v>
      </c>
      <c r="BQ5" s="107"/>
    </row>
    <row r="6" spans="1:69" ht="15" customHeight="1" x14ac:dyDescent="0.2">
      <c r="A6" s="18">
        <v>41396</v>
      </c>
      <c r="B6">
        <f t="shared" si="0"/>
        <v>0</v>
      </c>
      <c r="C6">
        <f>SUM(C5+B6)</f>
        <v>0</v>
      </c>
      <c r="D6" s="99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1">
        <f t="shared" ref="P6:P35" si="2">SUM(P5+D6)</f>
        <v>0</v>
      </c>
      <c r="Q6" s="33"/>
      <c r="R6" s="91">
        <f t="shared" ref="R6:R35" si="3">SUM(S6:Z6)</f>
        <v>0</v>
      </c>
      <c r="S6" s="47"/>
      <c r="T6" s="47"/>
      <c r="U6" s="47"/>
      <c r="V6" s="47"/>
      <c r="W6" s="47"/>
      <c r="X6" s="47"/>
      <c r="Y6" s="47"/>
      <c r="Z6" s="47"/>
      <c r="AA6" s="94">
        <f t="shared" ref="AA6:AA35" si="4">SUM(AA5+R6)</f>
        <v>0</v>
      </c>
      <c r="AB6" s="18">
        <v>41396</v>
      </c>
      <c r="AC6" s="83">
        <f t="shared" ref="AC6:AC35" si="5">SUM(AD6:AJ6)</f>
        <v>0</v>
      </c>
      <c r="AD6" s="47"/>
      <c r="AE6" s="47"/>
      <c r="AF6" s="47"/>
      <c r="AG6" s="47"/>
      <c r="AH6" s="47"/>
      <c r="AI6" s="47"/>
      <c r="AJ6" s="47"/>
      <c r="AK6" s="94">
        <f>SUM(AK5+AC6)</f>
        <v>0</v>
      </c>
      <c r="AL6" s="35"/>
      <c r="AM6" s="83">
        <f t="shared" ref="AM6:AM35" si="6">SUM(AN6:AQ6)</f>
        <v>0</v>
      </c>
      <c r="AN6" s="47"/>
      <c r="AO6" s="47"/>
      <c r="AP6" s="47"/>
      <c r="AQ6" s="47"/>
      <c r="AR6" s="94">
        <f>SUM(AR5+AM6)</f>
        <v>0</v>
      </c>
      <c r="AS6" s="18"/>
      <c r="AT6" s="83">
        <f>SUM(AU6:AV6)</f>
        <v>0</v>
      </c>
      <c r="AU6" s="47"/>
      <c r="AV6" s="47"/>
      <c r="AW6" s="94">
        <f>SUM(AT6+AW5)</f>
        <v>0</v>
      </c>
      <c r="AX6" s="18">
        <v>41396</v>
      </c>
      <c r="AY6" s="83">
        <f t="shared" ref="AY6:AY35" si="7">SUM(AZ6:BA6)</f>
        <v>0</v>
      </c>
      <c r="AZ6" s="47"/>
      <c r="BA6" s="47"/>
      <c r="BB6" s="94">
        <f>SUM(AY6+BB5)</f>
        <v>0</v>
      </c>
      <c r="BC6" s="99">
        <f t="shared" ref="BC6:BC35" si="8">SUM(BD6:BG6)</f>
        <v>0</v>
      </c>
      <c r="BD6" s="47"/>
      <c r="BE6" s="47"/>
      <c r="BF6" s="47"/>
      <c r="BG6" s="47"/>
      <c r="BH6" s="94">
        <f>SUM(BC6+BH5)</f>
        <v>0</v>
      </c>
      <c r="BI6" s="99">
        <f t="shared" ref="BI6:BI35" si="9">SUM(BJ6:BK6)</f>
        <v>0</v>
      </c>
      <c r="BJ6" s="47"/>
      <c r="BK6" s="47"/>
      <c r="BL6" s="94">
        <f>SUM(BI6+BL5)</f>
        <v>0</v>
      </c>
      <c r="BM6" s="99">
        <f t="shared" ref="BM6:BM35" si="10">SUM(BN6:BO6)</f>
        <v>0</v>
      </c>
      <c r="BN6" s="47"/>
      <c r="BO6" s="47"/>
      <c r="BP6" s="91">
        <f>SUM(BM6+BP5)</f>
        <v>0</v>
      </c>
      <c r="BQ6" s="107"/>
    </row>
    <row r="7" spans="1:69" x14ac:dyDescent="0.2">
      <c r="A7" s="18">
        <v>41397</v>
      </c>
      <c r="B7">
        <f t="shared" si="0"/>
        <v>0</v>
      </c>
      <c r="C7">
        <f t="shared" ref="C7:C35" si="11">SUM(C6+B7)</f>
        <v>0</v>
      </c>
      <c r="D7" s="99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1">
        <f t="shared" si="2"/>
        <v>0</v>
      </c>
      <c r="Q7" s="33"/>
      <c r="R7" s="91">
        <f t="shared" si="3"/>
        <v>0</v>
      </c>
      <c r="S7" s="47"/>
      <c r="T7" s="47"/>
      <c r="U7" s="47"/>
      <c r="V7" s="47"/>
      <c r="W7" s="47"/>
      <c r="X7" s="47"/>
      <c r="Y7" s="47"/>
      <c r="Z7" s="47"/>
      <c r="AA7" s="94">
        <f t="shared" si="4"/>
        <v>0</v>
      </c>
      <c r="AB7" s="18">
        <v>41397</v>
      </c>
      <c r="AC7" s="83">
        <f t="shared" si="5"/>
        <v>0</v>
      </c>
      <c r="AD7" s="47"/>
      <c r="AE7" s="47"/>
      <c r="AF7" s="47"/>
      <c r="AG7" s="47"/>
      <c r="AH7" s="47"/>
      <c r="AI7" s="47"/>
      <c r="AJ7" s="47"/>
      <c r="AK7" s="94">
        <f t="shared" ref="AK7:AK35" si="12">SUM(AK6+AC7)</f>
        <v>0</v>
      </c>
      <c r="AL7" s="35"/>
      <c r="AM7" s="83">
        <f t="shared" si="6"/>
        <v>0</v>
      </c>
      <c r="AN7" s="47"/>
      <c r="AO7" s="47"/>
      <c r="AP7" s="47"/>
      <c r="AQ7" s="47"/>
      <c r="AR7" s="94">
        <f t="shared" ref="AR7:AR35" si="13">SUM(AR6+AM7)</f>
        <v>0</v>
      </c>
      <c r="AS7" s="18"/>
      <c r="AT7" s="83">
        <f t="shared" ref="AT7:AT35" si="14">SUM(AU7:AV7)</f>
        <v>0</v>
      </c>
      <c r="AU7" s="47"/>
      <c r="AV7" s="47"/>
      <c r="AW7" s="94">
        <f t="shared" ref="AW7:AW35" si="15">SUM(AT7+AW6)</f>
        <v>0</v>
      </c>
      <c r="AX7" s="18">
        <v>41397</v>
      </c>
      <c r="AY7" s="83">
        <f t="shared" si="7"/>
        <v>0</v>
      </c>
      <c r="AZ7" s="47"/>
      <c r="BA7" s="47"/>
      <c r="BB7" s="94">
        <f>SUM(AY7+BB6)</f>
        <v>0</v>
      </c>
      <c r="BC7" s="99">
        <f t="shared" si="8"/>
        <v>0</v>
      </c>
      <c r="BD7" s="47"/>
      <c r="BE7" s="47"/>
      <c r="BF7" s="47"/>
      <c r="BG7" s="47"/>
      <c r="BH7" s="94">
        <f t="shared" ref="BH7:BH35" si="16">SUM(BC7+BH6)</f>
        <v>0</v>
      </c>
      <c r="BI7" s="99">
        <f t="shared" si="9"/>
        <v>0</v>
      </c>
      <c r="BJ7" s="47"/>
      <c r="BK7" s="47"/>
      <c r="BL7" s="94">
        <f t="shared" ref="BL7:BL35" si="17">SUM(BI7+BL6)</f>
        <v>0</v>
      </c>
      <c r="BM7" s="99">
        <f t="shared" si="10"/>
        <v>0</v>
      </c>
      <c r="BN7" s="47"/>
      <c r="BO7" s="47"/>
      <c r="BP7" s="91">
        <f t="shared" ref="BP7:BP35" si="18">SUM(BM7+BP6)</f>
        <v>0</v>
      </c>
      <c r="BQ7" s="107"/>
    </row>
    <row r="8" spans="1:69" x14ac:dyDescent="0.2">
      <c r="A8" s="18">
        <v>41398</v>
      </c>
      <c r="B8">
        <f t="shared" si="0"/>
        <v>0</v>
      </c>
      <c r="C8">
        <f t="shared" si="11"/>
        <v>0</v>
      </c>
      <c r="D8" s="99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1">
        <f t="shared" si="2"/>
        <v>0</v>
      </c>
      <c r="Q8" s="33"/>
      <c r="R8" s="91">
        <f t="shared" si="3"/>
        <v>0</v>
      </c>
      <c r="S8" s="47"/>
      <c r="T8" s="47"/>
      <c r="U8" s="47"/>
      <c r="V8" s="47"/>
      <c r="W8" s="47"/>
      <c r="X8" s="47"/>
      <c r="Y8" s="47"/>
      <c r="Z8" s="47"/>
      <c r="AA8" s="94">
        <f t="shared" si="4"/>
        <v>0</v>
      </c>
      <c r="AB8" s="18">
        <v>41398</v>
      </c>
      <c r="AC8" s="83">
        <f t="shared" si="5"/>
        <v>0</v>
      </c>
      <c r="AD8" s="47"/>
      <c r="AE8" s="47"/>
      <c r="AF8" s="47"/>
      <c r="AG8" s="47"/>
      <c r="AH8" s="47"/>
      <c r="AI8" s="47"/>
      <c r="AJ8" s="47"/>
      <c r="AK8" s="94">
        <f t="shared" si="12"/>
        <v>0</v>
      </c>
      <c r="AL8" s="35"/>
      <c r="AM8" s="83">
        <f t="shared" si="6"/>
        <v>0</v>
      </c>
      <c r="AN8" s="47"/>
      <c r="AO8" s="47"/>
      <c r="AP8" s="47"/>
      <c r="AQ8" s="47"/>
      <c r="AR8" s="94">
        <f t="shared" si="13"/>
        <v>0</v>
      </c>
      <c r="AS8" s="18"/>
      <c r="AT8" s="83">
        <f t="shared" si="14"/>
        <v>0</v>
      </c>
      <c r="AU8" s="47"/>
      <c r="AV8" s="47"/>
      <c r="AW8" s="94">
        <f t="shared" si="15"/>
        <v>0</v>
      </c>
      <c r="AX8" s="18">
        <v>41398</v>
      </c>
      <c r="AY8" s="83">
        <f t="shared" si="7"/>
        <v>0</v>
      </c>
      <c r="AZ8" s="47"/>
      <c r="BA8" s="47"/>
      <c r="BB8" s="94">
        <f t="shared" ref="BB8:BB35" si="19">SUM(AY8+BB7)</f>
        <v>0</v>
      </c>
      <c r="BC8" s="99">
        <f t="shared" si="8"/>
        <v>0</v>
      </c>
      <c r="BD8" s="47"/>
      <c r="BE8" s="47"/>
      <c r="BF8" s="47"/>
      <c r="BG8" s="47"/>
      <c r="BH8" s="94">
        <f t="shared" si="16"/>
        <v>0</v>
      </c>
      <c r="BI8" s="99">
        <f t="shared" si="9"/>
        <v>0</v>
      </c>
      <c r="BJ8" s="47"/>
      <c r="BK8" s="47"/>
      <c r="BL8" s="94">
        <f t="shared" si="17"/>
        <v>0</v>
      </c>
      <c r="BM8" s="99">
        <f t="shared" si="10"/>
        <v>0</v>
      </c>
      <c r="BN8" s="47"/>
      <c r="BO8" s="47"/>
      <c r="BP8" s="91">
        <f>SUM(BM8+BP7)</f>
        <v>0</v>
      </c>
      <c r="BQ8" s="107"/>
    </row>
    <row r="9" spans="1:69" x14ac:dyDescent="0.2">
      <c r="A9" s="18">
        <v>41399</v>
      </c>
      <c r="B9">
        <f t="shared" si="0"/>
        <v>0</v>
      </c>
      <c r="C9">
        <f t="shared" si="11"/>
        <v>0</v>
      </c>
      <c r="D9" s="99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1">
        <f t="shared" si="2"/>
        <v>0</v>
      </c>
      <c r="Q9" s="33"/>
      <c r="R9" s="91">
        <f t="shared" si="3"/>
        <v>0</v>
      </c>
      <c r="S9" s="47"/>
      <c r="T9" s="47"/>
      <c r="U9" s="47"/>
      <c r="V9" s="47"/>
      <c r="W9" s="47"/>
      <c r="X9" s="47"/>
      <c r="Y9" s="47"/>
      <c r="Z9" s="47"/>
      <c r="AA9" s="94">
        <f t="shared" si="4"/>
        <v>0</v>
      </c>
      <c r="AB9" s="18">
        <v>41399</v>
      </c>
      <c r="AC9" s="83">
        <f t="shared" si="5"/>
        <v>0</v>
      </c>
      <c r="AD9" s="47"/>
      <c r="AE9" s="47"/>
      <c r="AF9" s="47"/>
      <c r="AG9" s="47"/>
      <c r="AH9" s="47"/>
      <c r="AI9" s="47"/>
      <c r="AJ9" s="47"/>
      <c r="AK9" s="94">
        <f t="shared" si="12"/>
        <v>0</v>
      </c>
      <c r="AL9" s="35"/>
      <c r="AM9" s="83">
        <f t="shared" si="6"/>
        <v>0</v>
      </c>
      <c r="AN9" s="47"/>
      <c r="AO9" s="47"/>
      <c r="AP9" s="47"/>
      <c r="AQ9" s="47"/>
      <c r="AR9" s="94">
        <f t="shared" si="13"/>
        <v>0</v>
      </c>
      <c r="AS9" s="18"/>
      <c r="AT9" s="83">
        <f t="shared" si="14"/>
        <v>0</v>
      </c>
      <c r="AU9" s="47"/>
      <c r="AV9" s="47"/>
      <c r="AW9" s="94">
        <f t="shared" si="15"/>
        <v>0</v>
      </c>
      <c r="AX9" s="18">
        <v>41399</v>
      </c>
      <c r="AY9" s="83">
        <f t="shared" si="7"/>
        <v>0</v>
      </c>
      <c r="AZ9" s="47"/>
      <c r="BA9" s="47"/>
      <c r="BB9" s="94">
        <f t="shared" si="19"/>
        <v>0</v>
      </c>
      <c r="BC9" s="99">
        <f t="shared" si="8"/>
        <v>0</v>
      </c>
      <c r="BD9" s="47"/>
      <c r="BE9" s="47"/>
      <c r="BF9" s="47"/>
      <c r="BG9" s="47"/>
      <c r="BH9" s="94">
        <f t="shared" si="16"/>
        <v>0</v>
      </c>
      <c r="BI9" s="99">
        <f t="shared" si="9"/>
        <v>0</v>
      </c>
      <c r="BJ9" s="47"/>
      <c r="BK9" s="47"/>
      <c r="BL9" s="94">
        <f t="shared" si="17"/>
        <v>0</v>
      </c>
      <c r="BM9" s="99">
        <f t="shared" si="10"/>
        <v>0</v>
      </c>
      <c r="BN9" s="47"/>
      <c r="BO9" s="47"/>
      <c r="BP9" s="91">
        <f t="shared" si="18"/>
        <v>0</v>
      </c>
      <c r="BQ9" s="107"/>
    </row>
    <row r="10" spans="1:69" x14ac:dyDescent="0.2">
      <c r="A10" s="18">
        <v>41400</v>
      </c>
      <c r="B10">
        <f t="shared" si="0"/>
        <v>0</v>
      </c>
      <c r="C10">
        <f t="shared" si="11"/>
        <v>0</v>
      </c>
      <c r="D10" s="99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1">
        <f t="shared" si="2"/>
        <v>0</v>
      </c>
      <c r="Q10" s="33"/>
      <c r="R10" s="91">
        <f t="shared" si="3"/>
        <v>0</v>
      </c>
      <c r="S10" s="47"/>
      <c r="T10" s="47"/>
      <c r="U10" s="47"/>
      <c r="V10" s="47"/>
      <c r="W10" s="47"/>
      <c r="X10" s="47"/>
      <c r="Y10" s="47"/>
      <c r="Z10" s="47"/>
      <c r="AA10" s="94">
        <f t="shared" si="4"/>
        <v>0</v>
      </c>
      <c r="AB10" s="18">
        <v>41400</v>
      </c>
      <c r="AC10" s="83">
        <f t="shared" si="5"/>
        <v>0</v>
      </c>
      <c r="AD10" s="47"/>
      <c r="AE10" s="47"/>
      <c r="AF10" s="47"/>
      <c r="AG10" s="47"/>
      <c r="AH10" s="47"/>
      <c r="AI10" s="47"/>
      <c r="AJ10" s="47"/>
      <c r="AK10" s="94">
        <f t="shared" si="12"/>
        <v>0</v>
      </c>
      <c r="AL10" s="35"/>
      <c r="AM10" s="83">
        <f t="shared" si="6"/>
        <v>0</v>
      </c>
      <c r="AN10" s="47"/>
      <c r="AO10" s="47"/>
      <c r="AP10" s="47"/>
      <c r="AQ10" s="47"/>
      <c r="AR10" s="94">
        <f t="shared" si="13"/>
        <v>0</v>
      </c>
      <c r="AS10" s="18"/>
      <c r="AT10" s="83">
        <f t="shared" si="14"/>
        <v>0</v>
      </c>
      <c r="AU10" s="47"/>
      <c r="AV10" s="47"/>
      <c r="AW10" s="94">
        <f t="shared" si="15"/>
        <v>0</v>
      </c>
      <c r="AX10" s="18">
        <v>41400</v>
      </c>
      <c r="AY10" s="83">
        <f t="shared" si="7"/>
        <v>0</v>
      </c>
      <c r="AZ10" s="47"/>
      <c r="BA10" s="47"/>
      <c r="BB10" s="94">
        <f t="shared" si="19"/>
        <v>0</v>
      </c>
      <c r="BC10" s="99">
        <f t="shared" si="8"/>
        <v>0</v>
      </c>
      <c r="BD10" s="47"/>
      <c r="BE10" s="47"/>
      <c r="BF10" s="47"/>
      <c r="BG10" s="47"/>
      <c r="BH10" s="94">
        <f t="shared" si="16"/>
        <v>0</v>
      </c>
      <c r="BI10" s="99">
        <f t="shared" si="9"/>
        <v>0</v>
      </c>
      <c r="BJ10" s="47"/>
      <c r="BK10" s="47"/>
      <c r="BL10" s="94">
        <f t="shared" si="17"/>
        <v>0</v>
      </c>
      <c r="BM10" s="99">
        <f t="shared" si="10"/>
        <v>0</v>
      </c>
      <c r="BN10" s="47"/>
      <c r="BO10" s="47"/>
      <c r="BP10" s="91">
        <f t="shared" si="18"/>
        <v>0</v>
      </c>
      <c r="BQ10" s="107"/>
    </row>
    <row r="11" spans="1:69" x14ac:dyDescent="0.2">
      <c r="A11" s="18">
        <v>41401</v>
      </c>
      <c r="B11">
        <f t="shared" si="0"/>
        <v>0</v>
      </c>
      <c r="C11">
        <f t="shared" si="11"/>
        <v>0</v>
      </c>
      <c r="D11" s="99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1">
        <f t="shared" si="2"/>
        <v>0</v>
      </c>
      <c r="Q11" s="33"/>
      <c r="R11" s="91">
        <f t="shared" si="3"/>
        <v>0</v>
      </c>
      <c r="S11" s="47"/>
      <c r="T11" s="47"/>
      <c r="U11" s="47"/>
      <c r="V11" s="47"/>
      <c r="W11" s="47"/>
      <c r="X11" s="47"/>
      <c r="Y11" s="47"/>
      <c r="Z11" s="47"/>
      <c r="AA11" s="94">
        <f t="shared" si="4"/>
        <v>0</v>
      </c>
      <c r="AB11" s="18">
        <v>41401</v>
      </c>
      <c r="AC11" s="83">
        <f t="shared" si="5"/>
        <v>0</v>
      </c>
      <c r="AD11" s="47"/>
      <c r="AE11" s="47"/>
      <c r="AF11" s="47"/>
      <c r="AG11" s="47"/>
      <c r="AH11" s="47"/>
      <c r="AI11" s="47"/>
      <c r="AJ11" s="47"/>
      <c r="AK11" s="94">
        <f t="shared" si="12"/>
        <v>0</v>
      </c>
      <c r="AL11" s="35"/>
      <c r="AM11" s="83">
        <f t="shared" si="6"/>
        <v>0</v>
      </c>
      <c r="AN11" s="47"/>
      <c r="AO11" s="47"/>
      <c r="AP11" s="47"/>
      <c r="AQ11" s="47"/>
      <c r="AR11" s="94">
        <f t="shared" si="13"/>
        <v>0</v>
      </c>
      <c r="AS11" s="18"/>
      <c r="AT11" s="83">
        <f t="shared" si="14"/>
        <v>0</v>
      </c>
      <c r="AU11" s="47"/>
      <c r="AV11" s="47"/>
      <c r="AW11" s="94">
        <f t="shared" si="15"/>
        <v>0</v>
      </c>
      <c r="AX11" s="18">
        <v>41401</v>
      </c>
      <c r="AY11" s="83">
        <f t="shared" si="7"/>
        <v>0</v>
      </c>
      <c r="AZ11" s="47"/>
      <c r="BA11" s="47"/>
      <c r="BB11" s="94">
        <f t="shared" si="19"/>
        <v>0</v>
      </c>
      <c r="BC11" s="99">
        <f t="shared" si="8"/>
        <v>0</v>
      </c>
      <c r="BD11" s="47"/>
      <c r="BE11" s="47"/>
      <c r="BF11" s="47"/>
      <c r="BG11" s="47"/>
      <c r="BH11" s="94">
        <f t="shared" si="16"/>
        <v>0</v>
      </c>
      <c r="BI11" s="99">
        <f t="shared" si="9"/>
        <v>0</v>
      </c>
      <c r="BJ11" s="47"/>
      <c r="BK11" s="47"/>
      <c r="BL11" s="94">
        <f t="shared" si="17"/>
        <v>0</v>
      </c>
      <c r="BM11" s="99">
        <f t="shared" si="10"/>
        <v>0</v>
      </c>
      <c r="BN11" s="47"/>
      <c r="BO11" s="47"/>
      <c r="BP11" s="91">
        <f t="shared" si="18"/>
        <v>0</v>
      </c>
      <c r="BQ11" s="107"/>
    </row>
    <row r="12" spans="1:69" x14ac:dyDescent="0.2">
      <c r="A12" s="18">
        <v>41402</v>
      </c>
      <c r="B12">
        <f t="shared" si="0"/>
        <v>0</v>
      </c>
      <c r="C12">
        <f t="shared" si="11"/>
        <v>0</v>
      </c>
      <c r="D12" s="99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1">
        <f t="shared" si="2"/>
        <v>0</v>
      </c>
      <c r="Q12" s="33"/>
      <c r="R12" s="91">
        <f t="shared" si="3"/>
        <v>0</v>
      </c>
      <c r="S12" s="47"/>
      <c r="T12" s="47"/>
      <c r="U12" s="47"/>
      <c r="V12" s="47"/>
      <c r="W12" s="47"/>
      <c r="X12" s="47"/>
      <c r="Y12" s="47"/>
      <c r="Z12" s="47"/>
      <c r="AA12" s="94">
        <f t="shared" si="4"/>
        <v>0</v>
      </c>
      <c r="AB12" s="18">
        <v>41402</v>
      </c>
      <c r="AC12" s="83">
        <f t="shared" si="5"/>
        <v>0</v>
      </c>
      <c r="AD12" s="47"/>
      <c r="AE12" s="47"/>
      <c r="AF12" s="47"/>
      <c r="AG12" s="47"/>
      <c r="AH12" s="47"/>
      <c r="AI12" s="47"/>
      <c r="AJ12" s="47"/>
      <c r="AK12" s="94">
        <f t="shared" si="12"/>
        <v>0</v>
      </c>
      <c r="AL12" s="35"/>
      <c r="AM12" s="83">
        <f t="shared" si="6"/>
        <v>0</v>
      </c>
      <c r="AN12" s="47"/>
      <c r="AO12" s="47"/>
      <c r="AP12" s="47"/>
      <c r="AQ12" s="47"/>
      <c r="AR12" s="94">
        <f t="shared" si="13"/>
        <v>0</v>
      </c>
      <c r="AS12" s="18"/>
      <c r="AT12" s="83">
        <f t="shared" si="14"/>
        <v>0</v>
      </c>
      <c r="AU12" s="47"/>
      <c r="AV12" s="47"/>
      <c r="AW12" s="94">
        <f t="shared" si="15"/>
        <v>0</v>
      </c>
      <c r="AX12" s="18">
        <v>41402</v>
      </c>
      <c r="AY12" s="83">
        <f t="shared" si="7"/>
        <v>0</v>
      </c>
      <c r="AZ12" s="47"/>
      <c r="BA12" s="47"/>
      <c r="BB12" s="94">
        <f t="shared" si="19"/>
        <v>0</v>
      </c>
      <c r="BC12" s="99">
        <f t="shared" si="8"/>
        <v>0</v>
      </c>
      <c r="BD12" s="47"/>
      <c r="BE12" s="47"/>
      <c r="BF12" s="47"/>
      <c r="BG12" s="47"/>
      <c r="BH12" s="94">
        <f t="shared" si="16"/>
        <v>0</v>
      </c>
      <c r="BI12" s="99">
        <f t="shared" si="9"/>
        <v>0</v>
      </c>
      <c r="BJ12" s="47"/>
      <c r="BK12" s="47"/>
      <c r="BL12" s="94">
        <f t="shared" si="17"/>
        <v>0</v>
      </c>
      <c r="BM12" s="99">
        <f t="shared" si="10"/>
        <v>0</v>
      </c>
      <c r="BN12" s="47"/>
      <c r="BO12" s="47"/>
      <c r="BP12" s="91">
        <f t="shared" si="18"/>
        <v>0</v>
      </c>
      <c r="BQ12" s="107"/>
    </row>
    <row r="13" spans="1:69" x14ac:dyDescent="0.2">
      <c r="A13" s="18">
        <v>41403</v>
      </c>
      <c r="B13">
        <f t="shared" si="0"/>
        <v>0</v>
      </c>
      <c r="C13">
        <f t="shared" si="11"/>
        <v>0</v>
      </c>
      <c r="D13" s="99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1">
        <f t="shared" si="2"/>
        <v>0</v>
      </c>
      <c r="Q13" s="33"/>
      <c r="R13" s="91">
        <f t="shared" si="3"/>
        <v>0</v>
      </c>
      <c r="S13" s="47"/>
      <c r="T13" s="47"/>
      <c r="U13" s="47"/>
      <c r="V13" s="47"/>
      <c r="W13" s="47"/>
      <c r="X13" s="47"/>
      <c r="Y13" s="47"/>
      <c r="Z13" s="47"/>
      <c r="AA13" s="94">
        <f t="shared" si="4"/>
        <v>0</v>
      </c>
      <c r="AB13" s="18">
        <v>41403</v>
      </c>
      <c r="AC13" s="83">
        <f t="shared" si="5"/>
        <v>0</v>
      </c>
      <c r="AD13" s="47"/>
      <c r="AE13" s="47"/>
      <c r="AF13" s="47"/>
      <c r="AG13" s="47"/>
      <c r="AH13" s="47"/>
      <c r="AI13" s="47"/>
      <c r="AJ13" s="47"/>
      <c r="AK13" s="94">
        <f t="shared" si="12"/>
        <v>0</v>
      </c>
      <c r="AL13" s="35"/>
      <c r="AM13" s="83">
        <f t="shared" si="6"/>
        <v>0</v>
      </c>
      <c r="AN13" s="47"/>
      <c r="AO13" s="47"/>
      <c r="AP13" s="47"/>
      <c r="AQ13" s="47"/>
      <c r="AR13" s="94">
        <f t="shared" si="13"/>
        <v>0</v>
      </c>
      <c r="AS13" s="18"/>
      <c r="AT13" s="83">
        <f t="shared" si="14"/>
        <v>0</v>
      </c>
      <c r="AU13" s="47"/>
      <c r="AV13" s="47"/>
      <c r="AW13" s="94">
        <f t="shared" si="15"/>
        <v>0</v>
      </c>
      <c r="AX13" s="18">
        <v>41403</v>
      </c>
      <c r="AY13" s="83">
        <f t="shared" si="7"/>
        <v>0</v>
      </c>
      <c r="AZ13" s="47"/>
      <c r="BA13" s="47"/>
      <c r="BB13" s="94">
        <f t="shared" si="19"/>
        <v>0</v>
      </c>
      <c r="BC13" s="99">
        <f t="shared" si="8"/>
        <v>0</v>
      </c>
      <c r="BD13" s="47"/>
      <c r="BE13" s="47"/>
      <c r="BF13" s="47"/>
      <c r="BG13" s="47"/>
      <c r="BH13" s="94">
        <f t="shared" si="16"/>
        <v>0</v>
      </c>
      <c r="BI13" s="99">
        <f t="shared" si="9"/>
        <v>0</v>
      </c>
      <c r="BJ13" s="47"/>
      <c r="BK13" s="47"/>
      <c r="BL13" s="94">
        <f t="shared" si="17"/>
        <v>0</v>
      </c>
      <c r="BM13" s="99">
        <f t="shared" si="10"/>
        <v>0</v>
      </c>
      <c r="BN13" s="47"/>
      <c r="BO13" s="47"/>
      <c r="BP13" s="91">
        <f t="shared" si="18"/>
        <v>0</v>
      </c>
      <c r="BQ13" s="107"/>
    </row>
    <row r="14" spans="1:69" x14ac:dyDescent="0.2">
      <c r="A14" s="18">
        <v>41404</v>
      </c>
      <c r="B14">
        <f t="shared" si="0"/>
        <v>0</v>
      </c>
      <c r="C14">
        <f t="shared" si="11"/>
        <v>0</v>
      </c>
      <c r="D14" s="99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1">
        <f t="shared" si="2"/>
        <v>0</v>
      </c>
      <c r="Q14" s="33"/>
      <c r="R14" s="91">
        <f t="shared" si="3"/>
        <v>0</v>
      </c>
      <c r="S14" s="47"/>
      <c r="T14" s="47"/>
      <c r="U14" s="47"/>
      <c r="V14" s="47"/>
      <c r="W14" s="47"/>
      <c r="X14" s="47"/>
      <c r="Y14" s="47"/>
      <c r="Z14" s="47"/>
      <c r="AA14" s="94">
        <f t="shared" si="4"/>
        <v>0</v>
      </c>
      <c r="AB14" s="18">
        <v>41404</v>
      </c>
      <c r="AC14" s="83">
        <f t="shared" si="5"/>
        <v>0</v>
      </c>
      <c r="AD14" s="47"/>
      <c r="AE14" s="47"/>
      <c r="AF14" s="47"/>
      <c r="AG14" s="47"/>
      <c r="AH14" s="47"/>
      <c r="AI14" s="47"/>
      <c r="AJ14" s="47"/>
      <c r="AK14" s="94">
        <f t="shared" si="12"/>
        <v>0</v>
      </c>
      <c r="AL14" s="35"/>
      <c r="AM14" s="83">
        <f t="shared" si="6"/>
        <v>0</v>
      </c>
      <c r="AN14" s="47"/>
      <c r="AO14" s="47"/>
      <c r="AP14" s="47"/>
      <c r="AQ14" s="47"/>
      <c r="AR14" s="94">
        <f t="shared" si="13"/>
        <v>0</v>
      </c>
      <c r="AS14" s="18"/>
      <c r="AT14" s="83">
        <f t="shared" si="14"/>
        <v>0</v>
      </c>
      <c r="AU14" s="47"/>
      <c r="AV14" s="47"/>
      <c r="AW14" s="94">
        <f t="shared" si="15"/>
        <v>0</v>
      </c>
      <c r="AX14" s="18">
        <v>41404</v>
      </c>
      <c r="AY14" s="83">
        <f t="shared" si="7"/>
        <v>0</v>
      </c>
      <c r="AZ14" s="47"/>
      <c r="BA14" s="47"/>
      <c r="BB14" s="94">
        <f t="shared" si="19"/>
        <v>0</v>
      </c>
      <c r="BC14" s="99">
        <f t="shared" si="8"/>
        <v>0</v>
      </c>
      <c r="BD14" s="47"/>
      <c r="BE14" s="47"/>
      <c r="BF14" s="47"/>
      <c r="BG14" s="47"/>
      <c r="BH14" s="94">
        <f t="shared" si="16"/>
        <v>0</v>
      </c>
      <c r="BI14" s="99">
        <f t="shared" si="9"/>
        <v>0</v>
      </c>
      <c r="BJ14" s="47"/>
      <c r="BK14" s="47"/>
      <c r="BL14" s="94">
        <f t="shared" si="17"/>
        <v>0</v>
      </c>
      <c r="BM14" s="99">
        <f t="shared" si="10"/>
        <v>0</v>
      </c>
      <c r="BN14" s="47"/>
      <c r="BO14" s="47"/>
      <c r="BP14" s="91">
        <f t="shared" si="18"/>
        <v>0</v>
      </c>
      <c r="BQ14" s="107"/>
    </row>
    <row r="15" spans="1:69" x14ac:dyDescent="0.2">
      <c r="A15" s="18">
        <v>41405</v>
      </c>
      <c r="B15">
        <f t="shared" si="0"/>
        <v>0</v>
      </c>
      <c r="C15">
        <f t="shared" si="11"/>
        <v>0</v>
      </c>
      <c r="D15" s="99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1">
        <f t="shared" si="2"/>
        <v>0</v>
      </c>
      <c r="Q15" s="33"/>
      <c r="R15" s="91">
        <f t="shared" si="3"/>
        <v>0</v>
      </c>
      <c r="S15" s="47"/>
      <c r="T15" s="47"/>
      <c r="U15" s="47"/>
      <c r="V15" s="47"/>
      <c r="W15" s="47"/>
      <c r="X15" s="47"/>
      <c r="Y15" s="47"/>
      <c r="Z15" s="47"/>
      <c r="AA15" s="94">
        <f t="shared" si="4"/>
        <v>0</v>
      </c>
      <c r="AB15" s="18">
        <v>41405</v>
      </c>
      <c r="AC15" s="83">
        <f t="shared" si="5"/>
        <v>0</v>
      </c>
      <c r="AD15" s="47"/>
      <c r="AE15" s="47"/>
      <c r="AF15" s="47"/>
      <c r="AG15" s="47"/>
      <c r="AH15" s="47"/>
      <c r="AI15" s="47"/>
      <c r="AJ15" s="47"/>
      <c r="AK15" s="94">
        <f t="shared" si="12"/>
        <v>0</v>
      </c>
      <c r="AL15" s="35"/>
      <c r="AM15" s="83">
        <f t="shared" si="6"/>
        <v>0</v>
      </c>
      <c r="AN15" s="47"/>
      <c r="AO15" s="47"/>
      <c r="AP15" s="47"/>
      <c r="AQ15" s="47"/>
      <c r="AR15" s="94">
        <f t="shared" si="13"/>
        <v>0</v>
      </c>
      <c r="AS15" s="18"/>
      <c r="AT15" s="83">
        <f t="shared" si="14"/>
        <v>0</v>
      </c>
      <c r="AU15" s="47"/>
      <c r="AV15" s="47"/>
      <c r="AW15" s="94">
        <f t="shared" si="15"/>
        <v>0</v>
      </c>
      <c r="AX15" s="18">
        <v>41405</v>
      </c>
      <c r="AY15" s="83">
        <f t="shared" si="7"/>
        <v>0</v>
      </c>
      <c r="AZ15" s="47"/>
      <c r="BA15" s="47"/>
      <c r="BB15" s="94">
        <f t="shared" si="19"/>
        <v>0</v>
      </c>
      <c r="BC15" s="99">
        <f t="shared" si="8"/>
        <v>0</v>
      </c>
      <c r="BD15" s="47"/>
      <c r="BE15" s="47"/>
      <c r="BF15" s="47"/>
      <c r="BG15" s="47"/>
      <c r="BH15" s="94">
        <f t="shared" si="16"/>
        <v>0</v>
      </c>
      <c r="BI15" s="99">
        <f t="shared" si="9"/>
        <v>0</v>
      </c>
      <c r="BJ15" s="47"/>
      <c r="BK15" s="47"/>
      <c r="BL15" s="94">
        <f t="shared" si="17"/>
        <v>0</v>
      </c>
      <c r="BM15" s="99">
        <f t="shared" si="10"/>
        <v>0</v>
      </c>
      <c r="BN15" s="47"/>
      <c r="BO15" s="47"/>
      <c r="BP15" s="91">
        <f t="shared" si="18"/>
        <v>0</v>
      </c>
      <c r="BQ15" s="107"/>
    </row>
    <row r="16" spans="1:69" x14ac:dyDescent="0.2">
      <c r="A16" s="18">
        <v>41406</v>
      </c>
      <c r="B16">
        <f t="shared" si="0"/>
        <v>0</v>
      </c>
      <c r="C16">
        <f t="shared" si="11"/>
        <v>0</v>
      </c>
      <c r="D16" s="99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1">
        <f t="shared" si="2"/>
        <v>0</v>
      </c>
      <c r="Q16" s="33"/>
      <c r="R16" s="91">
        <f t="shared" si="3"/>
        <v>0</v>
      </c>
      <c r="S16" s="47"/>
      <c r="T16" s="47"/>
      <c r="U16" s="47"/>
      <c r="V16" s="47"/>
      <c r="W16" s="47"/>
      <c r="X16" s="47"/>
      <c r="Y16" s="47"/>
      <c r="Z16" s="47"/>
      <c r="AA16" s="94">
        <f t="shared" si="4"/>
        <v>0</v>
      </c>
      <c r="AB16" s="18">
        <v>41406</v>
      </c>
      <c r="AC16" s="83">
        <f t="shared" si="5"/>
        <v>0</v>
      </c>
      <c r="AD16" s="47"/>
      <c r="AE16" s="47"/>
      <c r="AF16" s="47"/>
      <c r="AG16" s="47"/>
      <c r="AH16" s="47"/>
      <c r="AI16" s="47"/>
      <c r="AJ16" s="47"/>
      <c r="AK16" s="94">
        <f t="shared" si="12"/>
        <v>0</v>
      </c>
      <c r="AL16" s="35"/>
      <c r="AM16" s="83">
        <f t="shared" si="6"/>
        <v>0</v>
      </c>
      <c r="AN16" s="47"/>
      <c r="AO16" s="47"/>
      <c r="AP16" s="47"/>
      <c r="AQ16" s="47"/>
      <c r="AR16" s="94">
        <f t="shared" si="13"/>
        <v>0</v>
      </c>
      <c r="AS16" s="18"/>
      <c r="AT16" s="83">
        <f t="shared" si="14"/>
        <v>0</v>
      </c>
      <c r="AU16" s="47"/>
      <c r="AV16" s="47"/>
      <c r="AW16" s="94">
        <f t="shared" si="15"/>
        <v>0</v>
      </c>
      <c r="AX16" s="18">
        <v>41406</v>
      </c>
      <c r="AY16" s="83">
        <f t="shared" si="7"/>
        <v>0</v>
      </c>
      <c r="AZ16" s="47"/>
      <c r="BA16" s="47"/>
      <c r="BB16" s="94">
        <f t="shared" si="19"/>
        <v>0</v>
      </c>
      <c r="BC16" s="99">
        <f>SUM(BD16:BG16)</f>
        <v>0</v>
      </c>
      <c r="BD16" s="47"/>
      <c r="BE16" s="47"/>
      <c r="BF16" s="47"/>
      <c r="BG16" s="47"/>
      <c r="BH16" s="94">
        <f t="shared" si="16"/>
        <v>0</v>
      </c>
      <c r="BI16" s="99">
        <f t="shared" si="9"/>
        <v>0</v>
      </c>
      <c r="BJ16" s="47"/>
      <c r="BK16" s="47"/>
      <c r="BL16" s="94">
        <f t="shared" si="17"/>
        <v>0</v>
      </c>
      <c r="BM16" s="99">
        <f t="shared" si="10"/>
        <v>0</v>
      </c>
      <c r="BN16" s="47"/>
      <c r="BO16" s="47"/>
      <c r="BP16" s="91">
        <f t="shared" si="18"/>
        <v>0</v>
      </c>
      <c r="BQ16" s="107"/>
    </row>
    <row r="17" spans="1:69" x14ac:dyDescent="0.2">
      <c r="A17" s="18">
        <v>41407</v>
      </c>
      <c r="B17">
        <f t="shared" si="0"/>
        <v>0</v>
      </c>
      <c r="C17">
        <f t="shared" si="11"/>
        <v>0</v>
      </c>
      <c r="D17" s="99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1">
        <f t="shared" si="2"/>
        <v>0</v>
      </c>
      <c r="Q17" s="33"/>
      <c r="R17" s="91">
        <f t="shared" si="3"/>
        <v>0</v>
      </c>
      <c r="S17" s="47"/>
      <c r="T17" s="47"/>
      <c r="U17" s="47"/>
      <c r="V17" s="47"/>
      <c r="W17" s="47"/>
      <c r="X17" s="47"/>
      <c r="Y17" s="47"/>
      <c r="Z17" s="47"/>
      <c r="AA17" s="94">
        <f t="shared" si="4"/>
        <v>0</v>
      </c>
      <c r="AB17" s="18">
        <v>41407</v>
      </c>
      <c r="AC17" s="83">
        <f t="shared" si="5"/>
        <v>0</v>
      </c>
      <c r="AD17" s="47"/>
      <c r="AE17" s="47"/>
      <c r="AF17" s="47"/>
      <c r="AG17" s="47"/>
      <c r="AH17" s="47"/>
      <c r="AI17" s="47"/>
      <c r="AJ17" s="47"/>
      <c r="AK17" s="94">
        <f t="shared" si="12"/>
        <v>0</v>
      </c>
      <c r="AL17" s="35"/>
      <c r="AM17" s="83">
        <f t="shared" si="6"/>
        <v>0</v>
      </c>
      <c r="AN17" s="47"/>
      <c r="AO17" s="47"/>
      <c r="AP17" s="47"/>
      <c r="AQ17" s="47"/>
      <c r="AR17" s="94">
        <f t="shared" si="13"/>
        <v>0</v>
      </c>
      <c r="AS17" s="18"/>
      <c r="AT17" s="83">
        <f t="shared" si="14"/>
        <v>0</v>
      </c>
      <c r="AU17" s="47"/>
      <c r="AV17" s="47"/>
      <c r="AW17" s="94">
        <f t="shared" si="15"/>
        <v>0</v>
      </c>
      <c r="AX17" s="18">
        <v>41407</v>
      </c>
      <c r="AY17" s="83">
        <f t="shared" si="7"/>
        <v>0</v>
      </c>
      <c r="AZ17" s="47"/>
      <c r="BA17" s="47"/>
      <c r="BB17" s="94">
        <f t="shared" si="19"/>
        <v>0</v>
      </c>
      <c r="BC17" s="99">
        <f t="shared" si="8"/>
        <v>0</v>
      </c>
      <c r="BD17" s="47"/>
      <c r="BE17" s="47"/>
      <c r="BF17" s="47"/>
      <c r="BG17" s="47"/>
      <c r="BH17" s="94">
        <f t="shared" si="16"/>
        <v>0</v>
      </c>
      <c r="BI17" s="99">
        <f t="shared" si="9"/>
        <v>0</v>
      </c>
      <c r="BJ17" s="47"/>
      <c r="BK17" s="47"/>
      <c r="BL17" s="94">
        <f t="shared" si="17"/>
        <v>0</v>
      </c>
      <c r="BM17" s="99">
        <f t="shared" si="10"/>
        <v>0</v>
      </c>
      <c r="BN17" s="47"/>
      <c r="BO17" s="47"/>
      <c r="BP17" s="91">
        <f t="shared" si="18"/>
        <v>0</v>
      </c>
      <c r="BQ17" s="107"/>
    </row>
    <row r="18" spans="1:69" x14ac:dyDescent="0.2">
      <c r="A18" s="18">
        <v>41408</v>
      </c>
      <c r="B18">
        <f t="shared" si="0"/>
        <v>0</v>
      </c>
      <c r="C18">
        <f t="shared" si="11"/>
        <v>0</v>
      </c>
      <c r="D18" s="99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1">
        <f t="shared" si="2"/>
        <v>0</v>
      </c>
      <c r="Q18" s="33"/>
      <c r="R18" s="91">
        <f t="shared" si="3"/>
        <v>0</v>
      </c>
      <c r="S18" s="47"/>
      <c r="T18" s="47"/>
      <c r="U18" s="47"/>
      <c r="V18" s="47"/>
      <c r="W18" s="47"/>
      <c r="X18" s="47"/>
      <c r="Y18" s="47"/>
      <c r="Z18" s="47"/>
      <c r="AA18" s="94">
        <f t="shared" si="4"/>
        <v>0</v>
      </c>
      <c r="AB18" s="18">
        <v>41408</v>
      </c>
      <c r="AC18" s="83">
        <f t="shared" si="5"/>
        <v>0</v>
      </c>
      <c r="AD18" s="47"/>
      <c r="AE18" s="47"/>
      <c r="AF18" s="47"/>
      <c r="AG18" s="47"/>
      <c r="AH18" s="47"/>
      <c r="AI18" s="47"/>
      <c r="AJ18" s="47"/>
      <c r="AK18" s="94">
        <f t="shared" si="12"/>
        <v>0</v>
      </c>
      <c r="AL18" s="35"/>
      <c r="AM18" s="83">
        <f t="shared" si="6"/>
        <v>0</v>
      </c>
      <c r="AN18" s="47"/>
      <c r="AO18" s="47"/>
      <c r="AP18" s="47"/>
      <c r="AQ18" s="47"/>
      <c r="AR18" s="94">
        <f t="shared" si="13"/>
        <v>0</v>
      </c>
      <c r="AS18" s="18"/>
      <c r="AT18" s="83">
        <f t="shared" si="14"/>
        <v>0</v>
      </c>
      <c r="AU18" s="47"/>
      <c r="AV18" s="47"/>
      <c r="AW18" s="94">
        <f t="shared" si="15"/>
        <v>0</v>
      </c>
      <c r="AX18" s="18">
        <v>41408</v>
      </c>
      <c r="AY18" s="83">
        <f t="shared" si="7"/>
        <v>0</v>
      </c>
      <c r="AZ18" s="47"/>
      <c r="BA18" s="47"/>
      <c r="BB18" s="94">
        <f t="shared" si="19"/>
        <v>0</v>
      </c>
      <c r="BC18" s="99">
        <f t="shared" si="8"/>
        <v>0</v>
      </c>
      <c r="BD18" s="47"/>
      <c r="BE18" s="47"/>
      <c r="BF18" s="47"/>
      <c r="BG18" s="47"/>
      <c r="BH18" s="94">
        <f t="shared" si="16"/>
        <v>0</v>
      </c>
      <c r="BI18" s="99">
        <f t="shared" si="9"/>
        <v>0</v>
      </c>
      <c r="BJ18" s="47"/>
      <c r="BK18" s="47"/>
      <c r="BL18" s="94">
        <f t="shared" si="17"/>
        <v>0</v>
      </c>
      <c r="BM18" s="99">
        <f t="shared" si="10"/>
        <v>0</v>
      </c>
      <c r="BN18" s="47"/>
      <c r="BO18" s="47"/>
      <c r="BP18" s="91">
        <f t="shared" si="18"/>
        <v>0</v>
      </c>
      <c r="BQ18" s="107"/>
    </row>
    <row r="19" spans="1:69" x14ac:dyDescent="0.2">
      <c r="A19" s="18">
        <v>41409</v>
      </c>
      <c r="B19">
        <f t="shared" si="0"/>
        <v>0</v>
      </c>
      <c r="C19">
        <f t="shared" si="11"/>
        <v>0</v>
      </c>
      <c r="D19" s="99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1">
        <f t="shared" si="2"/>
        <v>0</v>
      </c>
      <c r="Q19" s="33"/>
      <c r="R19" s="91">
        <f t="shared" si="3"/>
        <v>0</v>
      </c>
      <c r="S19" s="47"/>
      <c r="T19" s="47"/>
      <c r="U19" s="47"/>
      <c r="V19" s="47"/>
      <c r="W19" s="47"/>
      <c r="X19" s="47"/>
      <c r="Y19" s="47"/>
      <c r="Z19" s="47"/>
      <c r="AA19" s="94">
        <f t="shared" si="4"/>
        <v>0</v>
      </c>
      <c r="AB19" s="18">
        <v>41409</v>
      </c>
      <c r="AC19" s="83">
        <f t="shared" si="5"/>
        <v>0</v>
      </c>
      <c r="AD19" s="47"/>
      <c r="AE19" s="47"/>
      <c r="AF19" s="47"/>
      <c r="AG19" s="47"/>
      <c r="AH19" s="47"/>
      <c r="AI19" s="47"/>
      <c r="AJ19" s="47"/>
      <c r="AK19" s="94">
        <f t="shared" si="12"/>
        <v>0</v>
      </c>
      <c r="AL19" s="35"/>
      <c r="AM19" s="83">
        <f t="shared" si="6"/>
        <v>0</v>
      </c>
      <c r="AN19" s="47"/>
      <c r="AO19" s="47"/>
      <c r="AP19" s="47"/>
      <c r="AQ19" s="47"/>
      <c r="AR19" s="94">
        <f t="shared" si="13"/>
        <v>0</v>
      </c>
      <c r="AS19" s="18"/>
      <c r="AT19" s="83">
        <f t="shared" si="14"/>
        <v>0</v>
      </c>
      <c r="AU19" s="47"/>
      <c r="AV19" s="47"/>
      <c r="AW19" s="94">
        <f t="shared" si="15"/>
        <v>0</v>
      </c>
      <c r="AX19" s="18">
        <v>41409</v>
      </c>
      <c r="AY19" s="83">
        <f t="shared" si="7"/>
        <v>0</v>
      </c>
      <c r="AZ19" s="47"/>
      <c r="BA19" s="47"/>
      <c r="BB19" s="94">
        <f t="shared" si="19"/>
        <v>0</v>
      </c>
      <c r="BC19" s="99">
        <f t="shared" si="8"/>
        <v>0</v>
      </c>
      <c r="BD19" s="47"/>
      <c r="BE19" s="47"/>
      <c r="BF19" s="47"/>
      <c r="BG19" s="47"/>
      <c r="BH19" s="94">
        <f t="shared" si="16"/>
        <v>0</v>
      </c>
      <c r="BI19" s="99">
        <f t="shared" si="9"/>
        <v>0</v>
      </c>
      <c r="BJ19" s="47"/>
      <c r="BK19" s="47"/>
      <c r="BL19" s="94">
        <f t="shared" si="17"/>
        <v>0</v>
      </c>
      <c r="BM19" s="99">
        <f t="shared" si="10"/>
        <v>0</v>
      </c>
      <c r="BN19" s="47"/>
      <c r="BO19" s="47"/>
      <c r="BP19" s="91">
        <f t="shared" si="18"/>
        <v>0</v>
      </c>
      <c r="BQ19" s="107"/>
    </row>
    <row r="20" spans="1:69" x14ac:dyDescent="0.2">
      <c r="A20" s="18">
        <v>41410</v>
      </c>
      <c r="B20">
        <f t="shared" si="0"/>
        <v>0</v>
      </c>
      <c r="C20">
        <f t="shared" si="11"/>
        <v>0</v>
      </c>
      <c r="D20" s="99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1">
        <f t="shared" si="2"/>
        <v>0</v>
      </c>
      <c r="Q20" s="33"/>
      <c r="R20" s="91">
        <f t="shared" si="3"/>
        <v>0</v>
      </c>
      <c r="S20" s="47"/>
      <c r="T20" s="47"/>
      <c r="U20" s="47"/>
      <c r="V20" s="47"/>
      <c r="W20" s="47"/>
      <c r="X20" s="47"/>
      <c r="Y20" s="47"/>
      <c r="Z20" s="47"/>
      <c r="AA20" s="94">
        <f t="shared" si="4"/>
        <v>0</v>
      </c>
      <c r="AB20" s="18">
        <v>41410</v>
      </c>
      <c r="AC20" s="83">
        <f t="shared" si="5"/>
        <v>0</v>
      </c>
      <c r="AD20" s="47"/>
      <c r="AE20" s="47"/>
      <c r="AF20" s="47"/>
      <c r="AG20" s="47"/>
      <c r="AH20" s="47"/>
      <c r="AI20" s="47"/>
      <c r="AJ20" s="47"/>
      <c r="AK20" s="94">
        <f t="shared" si="12"/>
        <v>0</v>
      </c>
      <c r="AL20" s="35"/>
      <c r="AM20" s="83">
        <f t="shared" si="6"/>
        <v>0</v>
      </c>
      <c r="AN20" s="47"/>
      <c r="AO20" s="47"/>
      <c r="AP20" s="47"/>
      <c r="AQ20" s="47"/>
      <c r="AR20" s="94">
        <f t="shared" si="13"/>
        <v>0</v>
      </c>
      <c r="AS20" s="18"/>
      <c r="AT20" s="83">
        <f t="shared" si="14"/>
        <v>0</v>
      </c>
      <c r="AU20" s="47"/>
      <c r="AV20" s="47"/>
      <c r="AW20" s="94">
        <f t="shared" si="15"/>
        <v>0</v>
      </c>
      <c r="AX20" s="18">
        <v>41410</v>
      </c>
      <c r="AY20" s="83">
        <f t="shared" si="7"/>
        <v>0</v>
      </c>
      <c r="AZ20" s="47"/>
      <c r="BA20" s="47"/>
      <c r="BB20" s="94">
        <f t="shared" si="19"/>
        <v>0</v>
      </c>
      <c r="BC20" s="99">
        <f t="shared" si="8"/>
        <v>0</v>
      </c>
      <c r="BD20" s="47"/>
      <c r="BE20" s="47"/>
      <c r="BF20" s="47"/>
      <c r="BG20" s="47"/>
      <c r="BH20" s="94">
        <f t="shared" si="16"/>
        <v>0</v>
      </c>
      <c r="BI20" s="99">
        <f t="shared" si="9"/>
        <v>0</v>
      </c>
      <c r="BJ20" s="47"/>
      <c r="BK20" s="47"/>
      <c r="BL20" s="94">
        <f t="shared" si="17"/>
        <v>0</v>
      </c>
      <c r="BM20" s="99">
        <f t="shared" si="10"/>
        <v>0</v>
      </c>
      <c r="BN20" s="47"/>
      <c r="BO20" s="47"/>
      <c r="BP20" s="91">
        <f t="shared" si="18"/>
        <v>0</v>
      </c>
      <c r="BQ20" s="107"/>
    </row>
    <row r="21" spans="1:69" x14ac:dyDescent="0.2">
      <c r="A21" s="18">
        <v>41411</v>
      </c>
      <c r="B21">
        <f t="shared" si="0"/>
        <v>0</v>
      </c>
      <c r="C21">
        <f t="shared" si="11"/>
        <v>0</v>
      </c>
      <c r="D21" s="99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1">
        <f t="shared" si="2"/>
        <v>0</v>
      </c>
      <c r="Q21" s="33"/>
      <c r="R21" s="91">
        <f t="shared" si="3"/>
        <v>0</v>
      </c>
      <c r="S21" s="47"/>
      <c r="T21" s="47"/>
      <c r="U21" s="47"/>
      <c r="V21" s="47"/>
      <c r="W21" s="47"/>
      <c r="X21" s="47"/>
      <c r="Y21" s="47"/>
      <c r="Z21" s="47"/>
      <c r="AA21" s="94">
        <f t="shared" si="4"/>
        <v>0</v>
      </c>
      <c r="AB21" s="18">
        <v>41411</v>
      </c>
      <c r="AC21" s="83">
        <f t="shared" si="5"/>
        <v>0</v>
      </c>
      <c r="AD21" s="47"/>
      <c r="AE21" s="47"/>
      <c r="AF21" s="47"/>
      <c r="AG21" s="47"/>
      <c r="AH21" s="47"/>
      <c r="AI21" s="47"/>
      <c r="AJ21" s="47"/>
      <c r="AK21" s="94">
        <f t="shared" si="12"/>
        <v>0</v>
      </c>
      <c r="AL21" s="35"/>
      <c r="AM21" s="83">
        <f t="shared" si="6"/>
        <v>0</v>
      </c>
      <c r="AN21" s="47"/>
      <c r="AO21" s="47"/>
      <c r="AP21" s="47"/>
      <c r="AQ21" s="47"/>
      <c r="AR21" s="94">
        <f t="shared" si="13"/>
        <v>0</v>
      </c>
      <c r="AS21" s="18"/>
      <c r="AT21" s="83">
        <f t="shared" si="14"/>
        <v>0</v>
      </c>
      <c r="AU21" s="47"/>
      <c r="AV21" s="47"/>
      <c r="AW21" s="94">
        <f t="shared" si="15"/>
        <v>0</v>
      </c>
      <c r="AX21" s="18">
        <v>41411</v>
      </c>
      <c r="AY21" s="83">
        <f t="shared" si="7"/>
        <v>0</v>
      </c>
      <c r="AZ21" s="47"/>
      <c r="BA21" s="47"/>
      <c r="BB21" s="94">
        <f t="shared" si="19"/>
        <v>0</v>
      </c>
      <c r="BC21" s="99">
        <f t="shared" si="8"/>
        <v>0</v>
      </c>
      <c r="BD21" s="47"/>
      <c r="BE21" s="47"/>
      <c r="BF21" s="47"/>
      <c r="BG21" s="47"/>
      <c r="BH21" s="94">
        <f t="shared" si="16"/>
        <v>0</v>
      </c>
      <c r="BI21" s="99">
        <f t="shared" si="9"/>
        <v>0</v>
      </c>
      <c r="BJ21" s="47"/>
      <c r="BK21" s="47"/>
      <c r="BL21" s="94">
        <f t="shared" si="17"/>
        <v>0</v>
      </c>
      <c r="BM21" s="99">
        <f t="shared" si="10"/>
        <v>0</v>
      </c>
      <c r="BN21" s="47"/>
      <c r="BO21" s="47"/>
      <c r="BP21" s="91">
        <f t="shared" si="18"/>
        <v>0</v>
      </c>
      <c r="BQ21" s="107"/>
    </row>
    <row r="22" spans="1:69" x14ac:dyDescent="0.2">
      <c r="A22" s="18">
        <v>41412</v>
      </c>
      <c r="B22">
        <f t="shared" si="0"/>
        <v>0</v>
      </c>
      <c r="C22">
        <f t="shared" si="11"/>
        <v>0</v>
      </c>
      <c r="D22" s="99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1">
        <f t="shared" si="2"/>
        <v>0</v>
      </c>
      <c r="Q22" s="33"/>
      <c r="R22" s="91">
        <f t="shared" si="3"/>
        <v>0</v>
      </c>
      <c r="S22" s="47"/>
      <c r="T22" s="47"/>
      <c r="U22" s="47"/>
      <c r="V22" s="47"/>
      <c r="W22" s="47"/>
      <c r="X22" s="47"/>
      <c r="Y22" s="47"/>
      <c r="Z22" s="47"/>
      <c r="AA22" s="94">
        <f t="shared" si="4"/>
        <v>0</v>
      </c>
      <c r="AB22" s="18">
        <v>41412</v>
      </c>
      <c r="AC22" s="83">
        <f t="shared" si="5"/>
        <v>0</v>
      </c>
      <c r="AD22" s="47"/>
      <c r="AE22" s="47"/>
      <c r="AF22" s="47"/>
      <c r="AG22" s="47"/>
      <c r="AH22" s="47"/>
      <c r="AI22" s="47"/>
      <c r="AJ22" s="47"/>
      <c r="AK22" s="94">
        <f t="shared" si="12"/>
        <v>0</v>
      </c>
      <c r="AL22" s="35"/>
      <c r="AM22" s="83">
        <f t="shared" si="6"/>
        <v>0</v>
      </c>
      <c r="AN22" s="47"/>
      <c r="AO22" s="47"/>
      <c r="AP22" s="47"/>
      <c r="AQ22" s="47"/>
      <c r="AR22" s="94">
        <f t="shared" si="13"/>
        <v>0</v>
      </c>
      <c r="AS22" s="18"/>
      <c r="AT22" s="83">
        <f t="shared" si="14"/>
        <v>0</v>
      </c>
      <c r="AU22" s="47"/>
      <c r="AV22" s="47"/>
      <c r="AW22" s="94">
        <f t="shared" si="15"/>
        <v>0</v>
      </c>
      <c r="AX22" s="18">
        <v>41412</v>
      </c>
      <c r="AY22" s="83">
        <f t="shared" si="7"/>
        <v>0</v>
      </c>
      <c r="AZ22" s="47"/>
      <c r="BA22" s="47"/>
      <c r="BB22" s="94">
        <f t="shared" si="19"/>
        <v>0</v>
      </c>
      <c r="BC22" s="99">
        <f t="shared" si="8"/>
        <v>0</v>
      </c>
      <c r="BD22" s="47"/>
      <c r="BE22" s="47"/>
      <c r="BF22" s="47"/>
      <c r="BG22" s="47"/>
      <c r="BH22" s="94">
        <f t="shared" si="16"/>
        <v>0</v>
      </c>
      <c r="BI22" s="99">
        <f t="shared" si="9"/>
        <v>0</v>
      </c>
      <c r="BJ22" s="47"/>
      <c r="BK22" s="47"/>
      <c r="BL22" s="94">
        <f t="shared" si="17"/>
        <v>0</v>
      </c>
      <c r="BM22" s="99">
        <f t="shared" si="10"/>
        <v>0</v>
      </c>
      <c r="BN22" s="47"/>
      <c r="BO22" s="47"/>
      <c r="BP22" s="91">
        <f t="shared" si="18"/>
        <v>0</v>
      </c>
      <c r="BQ22" s="107"/>
    </row>
    <row r="23" spans="1:69" x14ac:dyDescent="0.2">
      <c r="A23" s="18">
        <v>41413</v>
      </c>
      <c r="B23">
        <f t="shared" si="0"/>
        <v>0</v>
      </c>
      <c r="C23">
        <f t="shared" si="11"/>
        <v>0</v>
      </c>
      <c r="D23" s="99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1">
        <f t="shared" si="2"/>
        <v>0</v>
      </c>
      <c r="Q23" s="33"/>
      <c r="R23" s="91">
        <f t="shared" si="3"/>
        <v>0</v>
      </c>
      <c r="S23" s="47"/>
      <c r="T23" s="47"/>
      <c r="U23" s="47"/>
      <c r="V23" s="47"/>
      <c r="W23" s="47"/>
      <c r="X23" s="47"/>
      <c r="Y23" s="47"/>
      <c r="Z23" s="47"/>
      <c r="AA23" s="94">
        <f t="shared" si="4"/>
        <v>0</v>
      </c>
      <c r="AB23" s="18">
        <v>41413</v>
      </c>
      <c r="AC23" s="83">
        <f t="shared" si="5"/>
        <v>0</v>
      </c>
      <c r="AD23" s="47"/>
      <c r="AE23" s="47"/>
      <c r="AF23" s="47"/>
      <c r="AG23" s="47"/>
      <c r="AH23" s="47"/>
      <c r="AI23" s="47"/>
      <c r="AJ23" s="47"/>
      <c r="AK23" s="94">
        <f t="shared" si="12"/>
        <v>0</v>
      </c>
      <c r="AL23" s="35"/>
      <c r="AM23" s="83">
        <f t="shared" si="6"/>
        <v>0</v>
      </c>
      <c r="AN23" s="47"/>
      <c r="AO23" s="47"/>
      <c r="AP23" s="47"/>
      <c r="AQ23" s="47"/>
      <c r="AR23" s="94">
        <f t="shared" si="13"/>
        <v>0</v>
      </c>
      <c r="AS23" s="18"/>
      <c r="AT23" s="83">
        <f t="shared" si="14"/>
        <v>0</v>
      </c>
      <c r="AU23" s="47"/>
      <c r="AV23" s="47"/>
      <c r="AW23" s="94">
        <f t="shared" si="15"/>
        <v>0</v>
      </c>
      <c r="AX23" s="18">
        <v>41413</v>
      </c>
      <c r="AY23" s="83">
        <f t="shared" si="7"/>
        <v>0</v>
      </c>
      <c r="AZ23" s="47"/>
      <c r="BA23" s="47"/>
      <c r="BB23" s="94">
        <f t="shared" si="19"/>
        <v>0</v>
      </c>
      <c r="BC23" s="99">
        <f t="shared" si="8"/>
        <v>0</v>
      </c>
      <c r="BD23" s="47"/>
      <c r="BE23" s="47"/>
      <c r="BF23" s="47"/>
      <c r="BG23" s="47"/>
      <c r="BH23" s="94">
        <f t="shared" si="16"/>
        <v>0</v>
      </c>
      <c r="BI23" s="99">
        <f t="shared" si="9"/>
        <v>0</v>
      </c>
      <c r="BJ23" s="47"/>
      <c r="BK23" s="47"/>
      <c r="BL23" s="94">
        <f t="shared" si="17"/>
        <v>0</v>
      </c>
      <c r="BM23" s="99">
        <f t="shared" si="10"/>
        <v>0</v>
      </c>
      <c r="BN23" s="47"/>
      <c r="BO23" s="47"/>
      <c r="BP23" s="91">
        <f t="shared" si="18"/>
        <v>0</v>
      </c>
      <c r="BQ23" s="107"/>
    </row>
    <row r="24" spans="1:69" x14ac:dyDescent="0.2">
      <c r="A24" s="18">
        <v>41414</v>
      </c>
      <c r="B24">
        <f t="shared" si="0"/>
        <v>0</v>
      </c>
      <c r="C24">
        <f t="shared" si="11"/>
        <v>0</v>
      </c>
      <c r="D24" s="99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1">
        <f t="shared" si="2"/>
        <v>0</v>
      </c>
      <c r="Q24" s="33"/>
      <c r="R24" s="91">
        <f t="shared" si="3"/>
        <v>0</v>
      </c>
      <c r="S24" s="47"/>
      <c r="T24" s="47"/>
      <c r="U24" s="47"/>
      <c r="V24" s="47"/>
      <c r="W24" s="47"/>
      <c r="X24" s="47"/>
      <c r="Y24" s="47"/>
      <c r="Z24" s="47"/>
      <c r="AA24" s="94">
        <f t="shared" si="4"/>
        <v>0</v>
      </c>
      <c r="AB24" s="18">
        <v>41414</v>
      </c>
      <c r="AC24" s="83">
        <f t="shared" si="5"/>
        <v>0</v>
      </c>
      <c r="AD24" s="47"/>
      <c r="AE24" s="47"/>
      <c r="AF24" s="47"/>
      <c r="AG24" s="47"/>
      <c r="AH24" s="47"/>
      <c r="AI24" s="47"/>
      <c r="AJ24" s="47"/>
      <c r="AK24" s="94">
        <f t="shared" si="12"/>
        <v>0</v>
      </c>
      <c r="AL24" s="35"/>
      <c r="AM24" s="83">
        <f t="shared" si="6"/>
        <v>0</v>
      </c>
      <c r="AN24" s="47"/>
      <c r="AO24" s="47"/>
      <c r="AP24" s="47"/>
      <c r="AQ24" s="47"/>
      <c r="AR24" s="94">
        <f t="shared" si="13"/>
        <v>0</v>
      </c>
      <c r="AS24" s="18"/>
      <c r="AT24" s="83">
        <f t="shared" si="14"/>
        <v>0</v>
      </c>
      <c r="AU24" s="47"/>
      <c r="AV24" s="47"/>
      <c r="AW24" s="94">
        <f t="shared" si="15"/>
        <v>0</v>
      </c>
      <c r="AX24" s="18">
        <v>41414</v>
      </c>
      <c r="AY24" s="83">
        <f t="shared" si="7"/>
        <v>0</v>
      </c>
      <c r="AZ24" s="47"/>
      <c r="BA24" s="47"/>
      <c r="BB24" s="94">
        <f t="shared" si="19"/>
        <v>0</v>
      </c>
      <c r="BC24" s="99">
        <f t="shared" si="8"/>
        <v>0</v>
      </c>
      <c r="BD24" s="47"/>
      <c r="BE24" s="47"/>
      <c r="BF24" s="47"/>
      <c r="BG24" s="47"/>
      <c r="BH24" s="94">
        <f t="shared" si="16"/>
        <v>0</v>
      </c>
      <c r="BI24" s="99">
        <f t="shared" si="9"/>
        <v>0</v>
      </c>
      <c r="BJ24" s="47"/>
      <c r="BK24" s="47"/>
      <c r="BL24" s="94">
        <f t="shared" si="17"/>
        <v>0</v>
      </c>
      <c r="BM24" s="99">
        <f t="shared" si="10"/>
        <v>0</v>
      </c>
      <c r="BN24" s="47"/>
      <c r="BO24" s="47"/>
      <c r="BP24" s="91">
        <f t="shared" si="18"/>
        <v>0</v>
      </c>
      <c r="BQ24" s="107"/>
    </row>
    <row r="25" spans="1:69" x14ac:dyDescent="0.2">
      <c r="A25" s="18">
        <v>41415</v>
      </c>
      <c r="B25">
        <f t="shared" si="0"/>
        <v>0</v>
      </c>
      <c r="C25">
        <f t="shared" si="11"/>
        <v>0</v>
      </c>
      <c r="D25" s="99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1">
        <f t="shared" si="2"/>
        <v>0</v>
      </c>
      <c r="Q25" s="33"/>
      <c r="R25" s="91">
        <f t="shared" si="3"/>
        <v>0</v>
      </c>
      <c r="S25" s="47"/>
      <c r="T25" s="47"/>
      <c r="U25" s="47"/>
      <c r="V25" s="47"/>
      <c r="W25" s="47"/>
      <c r="X25" s="47"/>
      <c r="Y25" s="47"/>
      <c r="Z25" s="47"/>
      <c r="AA25" s="94">
        <f t="shared" si="4"/>
        <v>0</v>
      </c>
      <c r="AB25" s="18">
        <v>41415</v>
      </c>
      <c r="AC25" s="83">
        <f t="shared" si="5"/>
        <v>0</v>
      </c>
      <c r="AD25" s="47"/>
      <c r="AE25" s="47"/>
      <c r="AF25" s="47"/>
      <c r="AG25" s="47"/>
      <c r="AH25" s="47"/>
      <c r="AI25" s="47"/>
      <c r="AJ25" s="47"/>
      <c r="AK25" s="94">
        <f t="shared" si="12"/>
        <v>0</v>
      </c>
      <c r="AL25" s="35"/>
      <c r="AM25" s="83">
        <f t="shared" si="6"/>
        <v>0</v>
      </c>
      <c r="AN25" s="47"/>
      <c r="AO25" s="47"/>
      <c r="AP25" s="47"/>
      <c r="AQ25" s="47"/>
      <c r="AR25" s="94">
        <f t="shared" si="13"/>
        <v>0</v>
      </c>
      <c r="AS25" s="18"/>
      <c r="AT25" s="83">
        <f t="shared" si="14"/>
        <v>0</v>
      </c>
      <c r="AU25" s="47"/>
      <c r="AV25" s="47"/>
      <c r="AW25" s="94">
        <f t="shared" si="15"/>
        <v>0</v>
      </c>
      <c r="AX25" s="18">
        <v>41415</v>
      </c>
      <c r="AY25" s="83">
        <f t="shared" si="7"/>
        <v>0</v>
      </c>
      <c r="AZ25" s="47"/>
      <c r="BA25" s="47"/>
      <c r="BB25" s="94">
        <f t="shared" si="19"/>
        <v>0</v>
      </c>
      <c r="BC25" s="99">
        <f t="shared" si="8"/>
        <v>0</v>
      </c>
      <c r="BD25" s="47"/>
      <c r="BE25" s="47"/>
      <c r="BF25" s="47"/>
      <c r="BG25" s="47"/>
      <c r="BH25" s="94">
        <f t="shared" si="16"/>
        <v>0</v>
      </c>
      <c r="BI25" s="99">
        <f t="shared" si="9"/>
        <v>0</v>
      </c>
      <c r="BJ25" s="47"/>
      <c r="BK25" s="47"/>
      <c r="BL25" s="94">
        <f t="shared" si="17"/>
        <v>0</v>
      </c>
      <c r="BM25" s="99">
        <f t="shared" si="10"/>
        <v>0</v>
      </c>
      <c r="BN25" s="47"/>
      <c r="BO25" s="47"/>
      <c r="BP25" s="91">
        <f t="shared" si="18"/>
        <v>0</v>
      </c>
      <c r="BQ25" s="107"/>
    </row>
    <row r="26" spans="1:69" x14ac:dyDescent="0.2">
      <c r="A26" s="18">
        <v>41416</v>
      </c>
      <c r="B26">
        <f t="shared" si="0"/>
        <v>0</v>
      </c>
      <c r="C26">
        <f t="shared" si="11"/>
        <v>0</v>
      </c>
      <c r="D26" s="99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1">
        <f t="shared" si="2"/>
        <v>0</v>
      </c>
      <c r="Q26" s="33"/>
      <c r="R26" s="91">
        <f t="shared" si="3"/>
        <v>0</v>
      </c>
      <c r="S26" s="47"/>
      <c r="T26" s="47"/>
      <c r="U26" s="47"/>
      <c r="V26" s="47"/>
      <c r="W26" s="47"/>
      <c r="X26" s="47"/>
      <c r="Y26" s="47"/>
      <c r="Z26" s="47"/>
      <c r="AA26" s="94">
        <f t="shared" si="4"/>
        <v>0</v>
      </c>
      <c r="AB26" s="18">
        <v>41416</v>
      </c>
      <c r="AC26" s="83">
        <f t="shared" si="5"/>
        <v>0</v>
      </c>
      <c r="AD26" s="47"/>
      <c r="AE26" s="47"/>
      <c r="AF26" s="47"/>
      <c r="AG26" s="47"/>
      <c r="AH26" s="47"/>
      <c r="AI26" s="47"/>
      <c r="AJ26" s="47"/>
      <c r="AK26" s="94">
        <f t="shared" si="12"/>
        <v>0</v>
      </c>
      <c r="AL26" s="35"/>
      <c r="AM26" s="83">
        <f t="shared" si="6"/>
        <v>0</v>
      </c>
      <c r="AN26" s="47"/>
      <c r="AO26" s="47"/>
      <c r="AP26" s="47"/>
      <c r="AQ26" s="47"/>
      <c r="AR26" s="94">
        <f t="shared" si="13"/>
        <v>0</v>
      </c>
      <c r="AS26" s="18"/>
      <c r="AT26" s="83">
        <f t="shared" si="14"/>
        <v>0</v>
      </c>
      <c r="AU26" s="47"/>
      <c r="AV26" s="47"/>
      <c r="AW26" s="94">
        <f t="shared" si="15"/>
        <v>0</v>
      </c>
      <c r="AX26" s="18">
        <v>41416</v>
      </c>
      <c r="AY26" s="83">
        <f t="shared" si="7"/>
        <v>0</v>
      </c>
      <c r="AZ26" s="47"/>
      <c r="BA26" s="47"/>
      <c r="BB26" s="94">
        <f t="shared" si="19"/>
        <v>0</v>
      </c>
      <c r="BC26" s="99">
        <f t="shared" si="8"/>
        <v>0</v>
      </c>
      <c r="BD26" s="47"/>
      <c r="BE26" s="47"/>
      <c r="BF26" s="47"/>
      <c r="BG26" s="47"/>
      <c r="BH26" s="94">
        <f t="shared" si="16"/>
        <v>0</v>
      </c>
      <c r="BI26" s="99">
        <f t="shared" si="9"/>
        <v>0</v>
      </c>
      <c r="BJ26" s="47"/>
      <c r="BK26" s="47"/>
      <c r="BL26" s="94">
        <f t="shared" si="17"/>
        <v>0</v>
      </c>
      <c r="BM26" s="99">
        <f t="shared" si="10"/>
        <v>0</v>
      </c>
      <c r="BN26" s="47"/>
      <c r="BO26" s="47"/>
      <c r="BP26" s="91">
        <f t="shared" si="18"/>
        <v>0</v>
      </c>
      <c r="BQ26" s="107"/>
    </row>
    <row r="27" spans="1:69" x14ac:dyDescent="0.2">
      <c r="A27" s="18">
        <v>41417</v>
      </c>
      <c r="B27">
        <f t="shared" si="0"/>
        <v>0</v>
      </c>
      <c r="C27">
        <f t="shared" si="11"/>
        <v>0</v>
      </c>
      <c r="D27" s="99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1">
        <f t="shared" si="2"/>
        <v>0</v>
      </c>
      <c r="Q27" s="33"/>
      <c r="R27" s="91">
        <f t="shared" si="3"/>
        <v>0</v>
      </c>
      <c r="S27" s="47"/>
      <c r="T27" s="47"/>
      <c r="U27" s="47"/>
      <c r="V27" s="47"/>
      <c r="W27" s="47"/>
      <c r="X27" s="47"/>
      <c r="Y27" s="47"/>
      <c r="Z27" s="47"/>
      <c r="AA27" s="94">
        <f t="shared" si="4"/>
        <v>0</v>
      </c>
      <c r="AB27" s="18">
        <v>41417</v>
      </c>
      <c r="AC27" s="83">
        <f t="shared" si="5"/>
        <v>0</v>
      </c>
      <c r="AD27" s="47"/>
      <c r="AE27" s="47"/>
      <c r="AF27" s="47"/>
      <c r="AG27" s="47"/>
      <c r="AH27" s="47"/>
      <c r="AI27" s="47"/>
      <c r="AJ27" s="47"/>
      <c r="AK27" s="94">
        <f t="shared" si="12"/>
        <v>0</v>
      </c>
      <c r="AL27" s="35"/>
      <c r="AM27" s="83">
        <f t="shared" si="6"/>
        <v>0</v>
      </c>
      <c r="AN27" s="47"/>
      <c r="AO27" s="47"/>
      <c r="AP27" s="47"/>
      <c r="AQ27" s="47"/>
      <c r="AR27" s="94">
        <f t="shared" si="13"/>
        <v>0</v>
      </c>
      <c r="AS27" s="18"/>
      <c r="AT27" s="83">
        <f t="shared" si="14"/>
        <v>0</v>
      </c>
      <c r="AU27" s="47"/>
      <c r="AV27" s="47"/>
      <c r="AW27" s="94">
        <f t="shared" si="15"/>
        <v>0</v>
      </c>
      <c r="AX27" s="18">
        <v>41417</v>
      </c>
      <c r="AY27" s="83">
        <f t="shared" si="7"/>
        <v>0</v>
      </c>
      <c r="AZ27" s="47"/>
      <c r="BA27" s="47"/>
      <c r="BB27" s="94">
        <f t="shared" si="19"/>
        <v>0</v>
      </c>
      <c r="BC27" s="99">
        <f t="shared" si="8"/>
        <v>0</v>
      </c>
      <c r="BD27" s="47"/>
      <c r="BE27" s="47"/>
      <c r="BF27" s="47"/>
      <c r="BG27" s="47"/>
      <c r="BH27" s="94">
        <f t="shared" si="16"/>
        <v>0</v>
      </c>
      <c r="BI27" s="99">
        <f t="shared" si="9"/>
        <v>0</v>
      </c>
      <c r="BJ27" s="47"/>
      <c r="BK27" s="47"/>
      <c r="BL27" s="94">
        <f t="shared" si="17"/>
        <v>0</v>
      </c>
      <c r="BM27" s="99">
        <f t="shared" si="10"/>
        <v>0</v>
      </c>
      <c r="BN27" s="47"/>
      <c r="BO27" s="47"/>
      <c r="BP27" s="91">
        <f t="shared" si="18"/>
        <v>0</v>
      </c>
      <c r="BQ27" s="107"/>
    </row>
    <row r="28" spans="1:69" x14ac:dyDescent="0.2">
      <c r="A28" s="18">
        <v>41418</v>
      </c>
      <c r="B28">
        <f t="shared" si="0"/>
        <v>0</v>
      </c>
      <c r="C28">
        <f t="shared" si="11"/>
        <v>0</v>
      </c>
      <c r="D28" s="99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1">
        <f t="shared" si="2"/>
        <v>0</v>
      </c>
      <c r="Q28" s="33"/>
      <c r="R28" s="91">
        <f t="shared" si="3"/>
        <v>0</v>
      </c>
      <c r="S28" s="47"/>
      <c r="T28" s="47"/>
      <c r="U28" s="47"/>
      <c r="V28" s="47"/>
      <c r="W28" s="47"/>
      <c r="X28" s="47"/>
      <c r="Y28" s="47"/>
      <c r="Z28" s="47"/>
      <c r="AA28" s="94">
        <f t="shared" si="4"/>
        <v>0</v>
      </c>
      <c r="AB28" s="18">
        <v>41418</v>
      </c>
      <c r="AC28" s="83">
        <f t="shared" si="5"/>
        <v>0</v>
      </c>
      <c r="AD28" s="47"/>
      <c r="AE28" s="47"/>
      <c r="AF28" s="47"/>
      <c r="AG28" s="47"/>
      <c r="AH28" s="47"/>
      <c r="AI28" s="47"/>
      <c r="AJ28" s="47"/>
      <c r="AK28" s="94">
        <f t="shared" si="12"/>
        <v>0</v>
      </c>
      <c r="AL28" s="35"/>
      <c r="AM28" s="83">
        <f t="shared" si="6"/>
        <v>0</v>
      </c>
      <c r="AN28" s="47"/>
      <c r="AO28" s="47"/>
      <c r="AP28" s="47"/>
      <c r="AQ28" s="47"/>
      <c r="AR28" s="94">
        <f t="shared" si="13"/>
        <v>0</v>
      </c>
      <c r="AS28" s="18"/>
      <c r="AT28" s="83">
        <f t="shared" si="14"/>
        <v>0</v>
      </c>
      <c r="AU28" s="47"/>
      <c r="AV28" s="47"/>
      <c r="AW28" s="94">
        <f t="shared" si="15"/>
        <v>0</v>
      </c>
      <c r="AX28" s="18">
        <v>41418</v>
      </c>
      <c r="AY28" s="83">
        <f t="shared" si="7"/>
        <v>0</v>
      </c>
      <c r="AZ28" s="47"/>
      <c r="BA28" s="47"/>
      <c r="BB28" s="94">
        <f t="shared" si="19"/>
        <v>0</v>
      </c>
      <c r="BC28" s="99">
        <f t="shared" si="8"/>
        <v>0</v>
      </c>
      <c r="BD28" s="47"/>
      <c r="BE28" s="47"/>
      <c r="BF28" s="47"/>
      <c r="BG28" s="47"/>
      <c r="BH28" s="94">
        <f t="shared" si="16"/>
        <v>0</v>
      </c>
      <c r="BI28" s="99">
        <f t="shared" si="9"/>
        <v>0</v>
      </c>
      <c r="BJ28" s="47"/>
      <c r="BK28" s="47"/>
      <c r="BL28" s="94">
        <f t="shared" si="17"/>
        <v>0</v>
      </c>
      <c r="BM28" s="99">
        <f t="shared" si="10"/>
        <v>0</v>
      </c>
      <c r="BN28" s="47"/>
      <c r="BO28" s="47"/>
      <c r="BP28" s="91">
        <f t="shared" si="18"/>
        <v>0</v>
      </c>
      <c r="BQ28" s="107"/>
    </row>
    <row r="29" spans="1:69" x14ac:dyDescent="0.2">
      <c r="A29" s="18">
        <v>41419</v>
      </c>
      <c r="B29">
        <f t="shared" si="0"/>
        <v>0</v>
      </c>
      <c r="C29">
        <f t="shared" si="11"/>
        <v>0</v>
      </c>
      <c r="D29" s="99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1">
        <f t="shared" si="2"/>
        <v>0</v>
      </c>
      <c r="Q29" s="33"/>
      <c r="R29" s="91">
        <f t="shared" si="3"/>
        <v>0</v>
      </c>
      <c r="S29" s="47"/>
      <c r="T29" s="47"/>
      <c r="U29" s="47"/>
      <c r="V29" s="47"/>
      <c r="W29" s="47"/>
      <c r="X29" s="47"/>
      <c r="Y29" s="47"/>
      <c r="Z29" s="47"/>
      <c r="AA29" s="94">
        <f t="shared" si="4"/>
        <v>0</v>
      </c>
      <c r="AB29" s="18">
        <v>41419</v>
      </c>
      <c r="AC29" s="83">
        <f t="shared" si="5"/>
        <v>0</v>
      </c>
      <c r="AD29" s="47"/>
      <c r="AE29" s="47"/>
      <c r="AF29" s="47"/>
      <c r="AG29" s="47"/>
      <c r="AH29" s="47"/>
      <c r="AI29" s="47"/>
      <c r="AJ29" s="47"/>
      <c r="AK29" s="94">
        <f t="shared" si="12"/>
        <v>0</v>
      </c>
      <c r="AL29" s="35"/>
      <c r="AM29" s="83">
        <f t="shared" si="6"/>
        <v>0</v>
      </c>
      <c r="AN29" s="47"/>
      <c r="AO29" s="47"/>
      <c r="AP29" s="47"/>
      <c r="AQ29" s="47"/>
      <c r="AR29" s="94">
        <f t="shared" si="13"/>
        <v>0</v>
      </c>
      <c r="AS29" s="18"/>
      <c r="AT29" s="83">
        <f t="shared" si="14"/>
        <v>0</v>
      </c>
      <c r="AU29" s="47"/>
      <c r="AV29" s="47"/>
      <c r="AW29" s="94">
        <f t="shared" si="15"/>
        <v>0</v>
      </c>
      <c r="AX29" s="18">
        <v>41419</v>
      </c>
      <c r="AY29" s="83">
        <f t="shared" si="7"/>
        <v>0</v>
      </c>
      <c r="AZ29" s="47"/>
      <c r="BA29" s="47"/>
      <c r="BB29" s="94">
        <f t="shared" si="19"/>
        <v>0</v>
      </c>
      <c r="BC29" s="99">
        <f t="shared" si="8"/>
        <v>0</v>
      </c>
      <c r="BD29" s="47"/>
      <c r="BE29" s="47"/>
      <c r="BF29" s="47"/>
      <c r="BG29" s="47"/>
      <c r="BH29" s="94">
        <f t="shared" si="16"/>
        <v>0</v>
      </c>
      <c r="BI29" s="99">
        <f t="shared" si="9"/>
        <v>0</v>
      </c>
      <c r="BJ29" s="47"/>
      <c r="BK29" s="47"/>
      <c r="BL29" s="94">
        <f t="shared" si="17"/>
        <v>0</v>
      </c>
      <c r="BM29" s="99">
        <f t="shared" si="10"/>
        <v>0</v>
      </c>
      <c r="BN29" s="47"/>
      <c r="BO29" s="47"/>
      <c r="BP29" s="91">
        <f t="shared" si="18"/>
        <v>0</v>
      </c>
      <c r="BQ29" s="107"/>
    </row>
    <row r="30" spans="1:69" x14ac:dyDescent="0.2">
      <c r="A30" s="18">
        <v>41420</v>
      </c>
      <c r="B30">
        <f t="shared" si="0"/>
        <v>0</v>
      </c>
      <c r="C30">
        <f t="shared" si="11"/>
        <v>0</v>
      </c>
      <c r="D30" s="99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1">
        <f t="shared" si="2"/>
        <v>0</v>
      </c>
      <c r="Q30" s="33"/>
      <c r="R30" s="91">
        <f t="shared" si="3"/>
        <v>0</v>
      </c>
      <c r="S30" s="47"/>
      <c r="T30" s="47"/>
      <c r="U30" s="47"/>
      <c r="V30" s="47"/>
      <c r="W30" s="47"/>
      <c r="X30" s="47"/>
      <c r="Y30" s="47"/>
      <c r="Z30" s="47"/>
      <c r="AA30" s="94">
        <f t="shared" si="4"/>
        <v>0</v>
      </c>
      <c r="AB30" s="18">
        <v>41420</v>
      </c>
      <c r="AC30" s="83">
        <f t="shared" si="5"/>
        <v>0</v>
      </c>
      <c r="AD30" s="47"/>
      <c r="AE30" s="47"/>
      <c r="AF30" s="47"/>
      <c r="AG30" s="47"/>
      <c r="AH30" s="47"/>
      <c r="AI30" s="47"/>
      <c r="AJ30" s="47"/>
      <c r="AK30" s="94">
        <f t="shared" si="12"/>
        <v>0</v>
      </c>
      <c r="AL30" s="35"/>
      <c r="AM30" s="83">
        <f t="shared" si="6"/>
        <v>0</v>
      </c>
      <c r="AN30" s="47"/>
      <c r="AO30" s="47"/>
      <c r="AP30" s="47"/>
      <c r="AQ30" s="47"/>
      <c r="AR30" s="94">
        <f t="shared" si="13"/>
        <v>0</v>
      </c>
      <c r="AS30" s="18"/>
      <c r="AT30" s="83">
        <f t="shared" si="14"/>
        <v>0</v>
      </c>
      <c r="AU30" s="47"/>
      <c r="AV30" s="47"/>
      <c r="AW30" s="94">
        <f t="shared" si="15"/>
        <v>0</v>
      </c>
      <c r="AX30" s="18">
        <v>41420</v>
      </c>
      <c r="AY30" s="83">
        <f t="shared" si="7"/>
        <v>0</v>
      </c>
      <c r="AZ30" s="47"/>
      <c r="BA30" s="47"/>
      <c r="BB30" s="94">
        <f t="shared" si="19"/>
        <v>0</v>
      </c>
      <c r="BC30" s="99">
        <f t="shared" si="8"/>
        <v>0</v>
      </c>
      <c r="BD30" s="47"/>
      <c r="BE30" s="47"/>
      <c r="BF30" s="47"/>
      <c r="BG30" s="47"/>
      <c r="BH30" s="94">
        <f t="shared" si="16"/>
        <v>0</v>
      </c>
      <c r="BI30" s="99">
        <f t="shared" si="9"/>
        <v>0</v>
      </c>
      <c r="BJ30" s="47"/>
      <c r="BK30" s="47"/>
      <c r="BL30" s="94">
        <f t="shared" si="17"/>
        <v>0</v>
      </c>
      <c r="BM30" s="99">
        <f t="shared" si="10"/>
        <v>0</v>
      </c>
      <c r="BN30" s="47"/>
      <c r="BO30" s="47"/>
      <c r="BP30" s="91">
        <f t="shared" si="18"/>
        <v>0</v>
      </c>
      <c r="BQ30" s="107"/>
    </row>
    <row r="31" spans="1:69" x14ac:dyDescent="0.2">
      <c r="A31" s="18">
        <v>41421</v>
      </c>
      <c r="B31">
        <f t="shared" si="0"/>
        <v>0</v>
      </c>
      <c r="C31">
        <f t="shared" si="11"/>
        <v>0</v>
      </c>
      <c r="D31" s="99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1">
        <f t="shared" si="2"/>
        <v>0</v>
      </c>
      <c r="Q31" s="33"/>
      <c r="R31" s="91">
        <f t="shared" si="3"/>
        <v>0</v>
      </c>
      <c r="S31" s="47"/>
      <c r="T31" s="47"/>
      <c r="U31" s="47"/>
      <c r="V31" s="47"/>
      <c r="W31" s="47"/>
      <c r="X31" s="47"/>
      <c r="Y31" s="47"/>
      <c r="Z31" s="47"/>
      <c r="AA31" s="94">
        <f t="shared" si="4"/>
        <v>0</v>
      </c>
      <c r="AB31" s="18">
        <v>41421</v>
      </c>
      <c r="AC31" s="83">
        <f t="shared" si="5"/>
        <v>0</v>
      </c>
      <c r="AD31" s="47"/>
      <c r="AE31" s="47"/>
      <c r="AF31" s="47"/>
      <c r="AG31" s="47"/>
      <c r="AH31" s="47"/>
      <c r="AI31" s="47"/>
      <c r="AJ31" s="47"/>
      <c r="AK31" s="94">
        <f t="shared" si="12"/>
        <v>0</v>
      </c>
      <c r="AL31" s="35"/>
      <c r="AM31" s="83">
        <f t="shared" si="6"/>
        <v>0</v>
      </c>
      <c r="AN31" s="47"/>
      <c r="AO31" s="47"/>
      <c r="AP31" s="47"/>
      <c r="AQ31" s="47"/>
      <c r="AR31" s="94">
        <f t="shared" si="13"/>
        <v>0</v>
      </c>
      <c r="AS31" s="18"/>
      <c r="AT31" s="83">
        <f t="shared" si="14"/>
        <v>0</v>
      </c>
      <c r="AU31" s="47"/>
      <c r="AV31" s="47"/>
      <c r="AW31" s="94">
        <f t="shared" si="15"/>
        <v>0</v>
      </c>
      <c r="AX31" s="18">
        <v>41421</v>
      </c>
      <c r="AY31" s="83">
        <f t="shared" si="7"/>
        <v>0</v>
      </c>
      <c r="AZ31" s="47"/>
      <c r="BA31" s="47"/>
      <c r="BB31" s="94">
        <f t="shared" si="19"/>
        <v>0</v>
      </c>
      <c r="BC31" s="99">
        <f t="shared" si="8"/>
        <v>0</v>
      </c>
      <c r="BD31" s="47"/>
      <c r="BE31" s="47"/>
      <c r="BF31" s="47"/>
      <c r="BG31" s="47"/>
      <c r="BH31" s="94">
        <f t="shared" si="16"/>
        <v>0</v>
      </c>
      <c r="BI31" s="99">
        <f t="shared" si="9"/>
        <v>0</v>
      </c>
      <c r="BJ31" s="47"/>
      <c r="BK31" s="47"/>
      <c r="BL31" s="94">
        <f t="shared" si="17"/>
        <v>0</v>
      </c>
      <c r="BM31" s="99">
        <f t="shared" si="10"/>
        <v>0</v>
      </c>
      <c r="BN31" s="47"/>
      <c r="BO31" s="47"/>
      <c r="BP31" s="91">
        <f t="shared" si="18"/>
        <v>0</v>
      </c>
      <c r="BQ31" s="107"/>
    </row>
    <row r="32" spans="1:69" x14ac:dyDescent="0.2">
      <c r="A32" s="18">
        <v>41422</v>
      </c>
      <c r="B32">
        <f t="shared" si="0"/>
        <v>0</v>
      </c>
      <c r="C32">
        <f t="shared" si="11"/>
        <v>0</v>
      </c>
      <c r="D32" s="99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1">
        <f t="shared" si="2"/>
        <v>0</v>
      </c>
      <c r="Q32" s="33"/>
      <c r="R32" s="91">
        <f t="shared" si="3"/>
        <v>0</v>
      </c>
      <c r="S32" s="47"/>
      <c r="T32" s="47"/>
      <c r="U32" s="47"/>
      <c r="V32" s="47"/>
      <c r="W32" s="47"/>
      <c r="X32" s="47"/>
      <c r="Y32" s="47"/>
      <c r="Z32" s="47"/>
      <c r="AA32" s="94">
        <f t="shared" si="4"/>
        <v>0</v>
      </c>
      <c r="AB32" s="18">
        <v>41422</v>
      </c>
      <c r="AC32" s="83">
        <f t="shared" si="5"/>
        <v>0</v>
      </c>
      <c r="AD32" s="47"/>
      <c r="AE32" s="47"/>
      <c r="AF32" s="47"/>
      <c r="AG32" s="47"/>
      <c r="AH32" s="47"/>
      <c r="AI32" s="47"/>
      <c r="AJ32" s="47"/>
      <c r="AK32" s="94">
        <f t="shared" si="12"/>
        <v>0</v>
      </c>
      <c r="AL32" s="35"/>
      <c r="AM32" s="83">
        <f t="shared" si="6"/>
        <v>0</v>
      </c>
      <c r="AN32" s="47"/>
      <c r="AO32" s="47"/>
      <c r="AP32" s="47"/>
      <c r="AQ32" s="47"/>
      <c r="AR32" s="94">
        <f t="shared" si="13"/>
        <v>0</v>
      </c>
      <c r="AS32" s="18"/>
      <c r="AT32" s="83">
        <f t="shared" si="14"/>
        <v>0</v>
      </c>
      <c r="AU32" s="47"/>
      <c r="AV32" s="47"/>
      <c r="AW32" s="94">
        <f t="shared" si="15"/>
        <v>0</v>
      </c>
      <c r="AX32" s="18">
        <v>41422</v>
      </c>
      <c r="AY32" s="83">
        <f t="shared" si="7"/>
        <v>0</v>
      </c>
      <c r="AZ32" s="47"/>
      <c r="BA32" s="47"/>
      <c r="BB32" s="94">
        <f t="shared" si="19"/>
        <v>0</v>
      </c>
      <c r="BC32" s="99">
        <f t="shared" si="8"/>
        <v>0</v>
      </c>
      <c r="BD32" s="47"/>
      <c r="BE32" s="47"/>
      <c r="BF32" s="47"/>
      <c r="BG32" s="47"/>
      <c r="BH32" s="94">
        <f t="shared" si="16"/>
        <v>0</v>
      </c>
      <c r="BI32" s="99">
        <f t="shared" si="9"/>
        <v>0</v>
      </c>
      <c r="BJ32" s="47"/>
      <c r="BK32" s="47"/>
      <c r="BL32" s="94">
        <f t="shared" si="17"/>
        <v>0</v>
      </c>
      <c r="BM32" s="99">
        <f t="shared" si="10"/>
        <v>0</v>
      </c>
      <c r="BN32" s="47"/>
      <c r="BO32" s="47"/>
      <c r="BP32" s="91">
        <f t="shared" si="18"/>
        <v>0</v>
      </c>
      <c r="BQ32" s="107"/>
    </row>
    <row r="33" spans="1:69" x14ac:dyDescent="0.2">
      <c r="A33" s="18">
        <v>41423</v>
      </c>
      <c r="B33">
        <f t="shared" si="0"/>
        <v>0</v>
      </c>
      <c r="C33">
        <f t="shared" si="11"/>
        <v>0</v>
      </c>
      <c r="D33" s="99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1">
        <f t="shared" si="2"/>
        <v>0</v>
      </c>
      <c r="Q33" s="33"/>
      <c r="R33" s="91">
        <f t="shared" si="3"/>
        <v>0</v>
      </c>
      <c r="S33" s="47"/>
      <c r="T33" s="47"/>
      <c r="U33" s="47"/>
      <c r="V33" s="47"/>
      <c r="W33" s="47"/>
      <c r="X33" s="47"/>
      <c r="Y33" s="47"/>
      <c r="Z33" s="47"/>
      <c r="AA33" s="94">
        <f t="shared" si="4"/>
        <v>0</v>
      </c>
      <c r="AB33" s="18">
        <v>41423</v>
      </c>
      <c r="AC33" s="83">
        <f t="shared" si="5"/>
        <v>0</v>
      </c>
      <c r="AD33" s="47"/>
      <c r="AE33" s="47"/>
      <c r="AF33" s="47"/>
      <c r="AG33" s="47"/>
      <c r="AH33" s="47"/>
      <c r="AI33" s="47"/>
      <c r="AJ33" s="47"/>
      <c r="AK33" s="94">
        <f t="shared" si="12"/>
        <v>0</v>
      </c>
      <c r="AL33" s="35"/>
      <c r="AM33" s="83">
        <f t="shared" si="6"/>
        <v>0</v>
      </c>
      <c r="AN33" s="47"/>
      <c r="AO33" s="47"/>
      <c r="AP33" s="47"/>
      <c r="AQ33" s="47"/>
      <c r="AR33" s="94">
        <f t="shared" si="13"/>
        <v>0</v>
      </c>
      <c r="AS33" s="18"/>
      <c r="AT33" s="83">
        <f t="shared" si="14"/>
        <v>0</v>
      </c>
      <c r="AU33" s="47"/>
      <c r="AV33" s="47"/>
      <c r="AW33" s="94">
        <f t="shared" si="15"/>
        <v>0</v>
      </c>
      <c r="AX33" s="18">
        <v>41423</v>
      </c>
      <c r="AY33" s="83">
        <f t="shared" si="7"/>
        <v>0</v>
      </c>
      <c r="AZ33" s="47"/>
      <c r="BA33" s="47"/>
      <c r="BB33" s="94">
        <f t="shared" si="19"/>
        <v>0</v>
      </c>
      <c r="BC33" s="99">
        <f t="shared" si="8"/>
        <v>0</v>
      </c>
      <c r="BD33" s="47"/>
      <c r="BE33" s="47"/>
      <c r="BF33" s="47"/>
      <c r="BG33" s="47"/>
      <c r="BH33" s="94">
        <f t="shared" si="16"/>
        <v>0</v>
      </c>
      <c r="BI33" s="99">
        <f t="shared" si="9"/>
        <v>0</v>
      </c>
      <c r="BJ33" s="47"/>
      <c r="BK33" s="47"/>
      <c r="BL33" s="94">
        <f t="shared" si="17"/>
        <v>0</v>
      </c>
      <c r="BM33" s="99">
        <f t="shared" si="10"/>
        <v>0</v>
      </c>
      <c r="BN33" s="47"/>
      <c r="BO33" s="47"/>
      <c r="BP33" s="91">
        <f t="shared" si="18"/>
        <v>0</v>
      </c>
      <c r="BQ33" s="107"/>
    </row>
    <row r="34" spans="1:69" x14ac:dyDescent="0.2">
      <c r="A34" s="18">
        <v>41424</v>
      </c>
      <c r="B34">
        <f t="shared" si="0"/>
        <v>0</v>
      </c>
      <c r="C34">
        <f t="shared" si="11"/>
        <v>0</v>
      </c>
      <c r="D34" s="99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1">
        <f t="shared" si="2"/>
        <v>0</v>
      </c>
      <c r="Q34" s="33"/>
      <c r="R34" s="92">
        <f t="shared" si="3"/>
        <v>0</v>
      </c>
      <c r="S34" s="47"/>
      <c r="T34" s="47"/>
      <c r="U34" s="47"/>
      <c r="V34" s="47"/>
      <c r="W34" s="47"/>
      <c r="X34" s="47"/>
      <c r="Y34" s="47"/>
      <c r="Z34" s="47"/>
      <c r="AA34" s="95">
        <f t="shared" si="4"/>
        <v>0</v>
      </c>
      <c r="AB34" s="18">
        <v>41424</v>
      </c>
      <c r="AC34" s="83">
        <f t="shared" si="5"/>
        <v>0</v>
      </c>
      <c r="AD34" s="47"/>
      <c r="AE34" s="47"/>
      <c r="AF34" s="47"/>
      <c r="AG34" s="47"/>
      <c r="AH34" s="47"/>
      <c r="AI34" s="47"/>
      <c r="AJ34" s="47"/>
      <c r="AK34" s="94">
        <f t="shared" si="12"/>
        <v>0</v>
      </c>
      <c r="AL34" s="36"/>
      <c r="AM34" s="83">
        <f t="shared" si="6"/>
        <v>0</v>
      </c>
      <c r="AN34" s="47"/>
      <c r="AO34" s="47"/>
      <c r="AP34" s="47"/>
      <c r="AQ34" s="47"/>
      <c r="AR34" s="94">
        <f t="shared" si="13"/>
        <v>0</v>
      </c>
      <c r="AS34" s="18"/>
      <c r="AT34" s="83">
        <f t="shared" si="14"/>
        <v>0</v>
      </c>
      <c r="AU34" s="47"/>
      <c r="AV34" s="47"/>
      <c r="AW34" s="94">
        <f t="shared" si="15"/>
        <v>0</v>
      </c>
      <c r="AX34" s="18">
        <v>41424</v>
      </c>
      <c r="AY34" s="83">
        <f t="shared" si="7"/>
        <v>0</v>
      </c>
      <c r="AZ34" s="47"/>
      <c r="BA34" s="47"/>
      <c r="BB34" s="94">
        <f t="shared" si="19"/>
        <v>0</v>
      </c>
      <c r="BC34" s="99">
        <f t="shared" si="8"/>
        <v>0</v>
      </c>
      <c r="BD34" s="47"/>
      <c r="BE34" s="47"/>
      <c r="BF34" s="47"/>
      <c r="BG34" s="47"/>
      <c r="BH34" s="94">
        <f t="shared" si="16"/>
        <v>0</v>
      </c>
      <c r="BI34" s="99">
        <f t="shared" si="9"/>
        <v>0</v>
      </c>
      <c r="BJ34" s="47"/>
      <c r="BK34" s="47"/>
      <c r="BL34" s="94">
        <f t="shared" si="17"/>
        <v>0</v>
      </c>
      <c r="BM34" s="99">
        <f t="shared" si="10"/>
        <v>0</v>
      </c>
      <c r="BN34" s="47"/>
      <c r="BO34" s="47"/>
      <c r="BP34" s="91">
        <f t="shared" si="18"/>
        <v>0</v>
      </c>
      <c r="BQ34" s="107"/>
    </row>
    <row r="35" spans="1:69" x14ac:dyDescent="0.2">
      <c r="A35" s="18">
        <v>41425</v>
      </c>
      <c r="B35">
        <f t="shared" si="0"/>
        <v>0</v>
      </c>
      <c r="C35">
        <f t="shared" si="11"/>
        <v>0</v>
      </c>
      <c r="D35" s="99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1">
        <f t="shared" si="2"/>
        <v>0</v>
      </c>
      <c r="Q35" s="33"/>
      <c r="R35" s="92">
        <f t="shared" si="3"/>
        <v>0</v>
      </c>
      <c r="S35" s="47"/>
      <c r="T35" s="47"/>
      <c r="U35" s="47"/>
      <c r="V35" s="47"/>
      <c r="W35" s="47"/>
      <c r="X35" s="47"/>
      <c r="Y35" s="47"/>
      <c r="Z35" s="47"/>
      <c r="AA35" s="95">
        <f t="shared" si="4"/>
        <v>0</v>
      </c>
      <c r="AB35" s="18">
        <v>41425</v>
      </c>
      <c r="AC35" s="83">
        <f t="shared" si="5"/>
        <v>0</v>
      </c>
      <c r="AD35" s="47"/>
      <c r="AE35" s="47"/>
      <c r="AF35" s="47"/>
      <c r="AG35" s="47"/>
      <c r="AH35" s="47"/>
      <c r="AI35" s="47"/>
      <c r="AJ35" s="47"/>
      <c r="AK35" s="94">
        <f t="shared" si="12"/>
        <v>0</v>
      </c>
      <c r="AL35" s="33"/>
      <c r="AM35" s="83">
        <f t="shared" si="6"/>
        <v>0</v>
      </c>
      <c r="AN35" s="47"/>
      <c r="AO35" s="47"/>
      <c r="AP35" s="47"/>
      <c r="AQ35" s="47"/>
      <c r="AR35" s="94">
        <f t="shared" si="13"/>
        <v>0</v>
      </c>
      <c r="AS35" s="18"/>
      <c r="AT35" s="83">
        <f t="shared" si="14"/>
        <v>0</v>
      </c>
      <c r="AU35" s="47"/>
      <c r="AV35" s="47"/>
      <c r="AW35" s="94">
        <f t="shared" si="15"/>
        <v>0</v>
      </c>
      <c r="AX35" s="18">
        <v>41425</v>
      </c>
      <c r="AY35" s="83">
        <f t="shared" si="7"/>
        <v>0</v>
      </c>
      <c r="AZ35" s="47"/>
      <c r="BA35" s="47"/>
      <c r="BB35" s="94">
        <f t="shared" si="19"/>
        <v>0</v>
      </c>
      <c r="BC35" s="99">
        <f t="shared" si="8"/>
        <v>0</v>
      </c>
      <c r="BD35" s="47"/>
      <c r="BE35" s="47"/>
      <c r="BF35" s="47"/>
      <c r="BG35" s="47"/>
      <c r="BH35" s="94">
        <f t="shared" si="16"/>
        <v>0</v>
      </c>
      <c r="BI35" s="99">
        <f t="shared" si="9"/>
        <v>0</v>
      </c>
      <c r="BJ35" s="47"/>
      <c r="BK35" s="47"/>
      <c r="BL35" s="94">
        <f t="shared" si="17"/>
        <v>0</v>
      </c>
      <c r="BM35" s="99">
        <f t="shared" si="10"/>
        <v>0</v>
      </c>
      <c r="BN35" s="47"/>
      <c r="BO35" s="47"/>
      <c r="BP35" s="91">
        <f t="shared" si="18"/>
        <v>0</v>
      </c>
      <c r="BQ35" s="106"/>
    </row>
    <row r="36" spans="1:69" s="30" customFormat="1" x14ac:dyDescent="0.2">
      <c r="A36" s="28" t="s">
        <v>56</v>
      </c>
      <c r="B36" s="29"/>
      <c r="C36" s="29"/>
      <c r="D36" s="37">
        <f t="shared" ref="D36:O36" si="20">SUM(D5:D35)</f>
        <v>0</v>
      </c>
      <c r="E36" s="37">
        <f t="shared" si="20"/>
        <v>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29">
        <f>SUM(P35)</f>
        <v>0</v>
      </c>
      <c r="Q36" s="29"/>
      <c r="R36" s="37">
        <f t="shared" ref="R36:Z36" si="21">SUM(R5:R35)</f>
        <v>0</v>
      </c>
      <c r="S36" s="37">
        <f t="shared" si="21"/>
        <v>0</v>
      </c>
      <c r="T36" s="37">
        <f>SUM(T5:T35)</f>
        <v>0</v>
      </c>
      <c r="U36" s="37">
        <f t="shared" si="21"/>
        <v>0</v>
      </c>
      <c r="V36" s="37">
        <f t="shared" si="21"/>
        <v>0</v>
      </c>
      <c r="W36" s="37">
        <f>SUM(W5:W35)</f>
        <v>0</v>
      </c>
      <c r="X36" s="37">
        <f t="shared" si="21"/>
        <v>0</v>
      </c>
      <c r="Y36" s="37">
        <f t="shared" si="21"/>
        <v>0</v>
      </c>
      <c r="Z36" s="37">
        <f t="shared" si="21"/>
        <v>0</v>
      </c>
      <c r="AA36" s="37">
        <f>SUM(AA35)</f>
        <v>0</v>
      </c>
      <c r="AB36" s="37"/>
      <c r="AC36" s="37">
        <f>SUM(AC5:AC34)</f>
        <v>0</v>
      </c>
      <c r="AD36" s="37">
        <f t="shared" ref="AD36:AJ36" si="22">SUM(AD5:AD35)</f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 t="shared" si="22"/>
        <v>0</v>
      </c>
      <c r="AJ36" s="37">
        <f t="shared" si="22"/>
        <v>0</v>
      </c>
      <c r="AK36" s="37">
        <f>SUM(AK35)</f>
        <v>0</v>
      </c>
      <c r="AL36" s="37"/>
      <c r="AM36" s="37">
        <f>SUM(AM5:AM34)</f>
        <v>0</v>
      </c>
      <c r="AN36" s="37">
        <f>SUM(AN5:AN35)</f>
        <v>0</v>
      </c>
      <c r="AO36" s="37">
        <f>SUM(AO5:AO35)</f>
        <v>0</v>
      </c>
      <c r="AP36" s="37">
        <f>SUM(AP5:AP35)</f>
        <v>0</v>
      </c>
      <c r="AQ36" s="37">
        <f>SUM(AQ5:AQ35)</f>
        <v>0</v>
      </c>
      <c r="AR36" s="37">
        <f>SUM(AR35)</f>
        <v>0</v>
      </c>
      <c r="AS36" s="29"/>
      <c r="AT36" s="37">
        <f>SUM(AT5:AT34)</f>
        <v>0</v>
      </c>
      <c r="AU36" s="37">
        <f>SUM(AU5:AU35)</f>
        <v>0</v>
      </c>
      <c r="AV36" s="37">
        <f>SUM(AV5:AV35)</f>
        <v>0</v>
      </c>
      <c r="AW36" s="37">
        <f>SUM(AW35)</f>
        <v>0</v>
      </c>
      <c r="AX36" s="29"/>
      <c r="AY36" s="37">
        <f>SUM(AY5:AY34)</f>
        <v>0</v>
      </c>
      <c r="AZ36" s="37">
        <f>SUM(AZ5:AZ35)</f>
        <v>0</v>
      </c>
      <c r="BA36" s="37">
        <f>SUM(BA5:BA35)</f>
        <v>0</v>
      </c>
      <c r="BB36" s="37">
        <f>SUM(BB35)</f>
        <v>0</v>
      </c>
      <c r="BC36" s="37">
        <f>SUM(BC5:BC34)</f>
        <v>0</v>
      </c>
      <c r="BD36" s="37">
        <f>SUM(BD5:BD35)</f>
        <v>0</v>
      </c>
      <c r="BE36" s="37">
        <f>SUM(BE5:BE35)</f>
        <v>0</v>
      </c>
      <c r="BF36" s="37">
        <f>SUM(BF5:BF35)</f>
        <v>0</v>
      </c>
      <c r="BG36" s="37">
        <f>SUM(BG5:BG35)</f>
        <v>0</v>
      </c>
      <c r="BH36" s="37">
        <f>SUM(BH35)</f>
        <v>0</v>
      </c>
      <c r="BI36" s="37">
        <f>SUM(BI5:BI34)</f>
        <v>0</v>
      </c>
      <c r="BJ36" s="37">
        <f>SUM(BJ5:BJ35)</f>
        <v>0</v>
      </c>
      <c r="BK36" s="37">
        <f>SUM(BK5:BK34)</f>
        <v>0</v>
      </c>
      <c r="BL36" s="37">
        <f>SUM(BL35)</f>
        <v>0</v>
      </c>
      <c r="BM36" s="37">
        <f>SUM(BM5:BM34)</f>
        <v>0</v>
      </c>
      <c r="BN36" s="37">
        <f>SUM(BN5:BN35)</f>
        <v>0</v>
      </c>
      <c r="BO36" s="37">
        <f>SUM(BO5:BO34)</f>
        <v>0</v>
      </c>
      <c r="BP36" s="37">
        <f>SUM(BP35)</f>
        <v>0</v>
      </c>
      <c r="BQ36" s="29"/>
    </row>
    <row r="37" spans="1:69" x14ac:dyDescent="0.2">
      <c r="A37" s="18"/>
      <c r="AS37"/>
      <c r="AX37"/>
      <c r="BG37" s="121"/>
    </row>
    <row r="38" spans="1:69" x14ac:dyDescent="0.2">
      <c r="A38" s="18"/>
      <c r="AS38"/>
      <c r="AX38"/>
    </row>
    <row r="39" spans="1:69" x14ac:dyDescent="0.2">
      <c r="A39" s="18"/>
      <c r="AS39"/>
      <c r="AX39"/>
    </row>
    <row r="40" spans="1:69" x14ac:dyDescent="0.2">
      <c r="A40" s="18"/>
      <c r="AS40"/>
      <c r="AX40"/>
    </row>
    <row r="41" spans="1:69" x14ac:dyDescent="0.2">
      <c r="A41" s="18"/>
      <c r="AS41"/>
      <c r="AX41"/>
    </row>
    <row r="42" spans="1:69" x14ac:dyDescent="0.2">
      <c r="AS42"/>
      <c r="AX42"/>
    </row>
    <row r="43" spans="1:69" x14ac:dyDescent="0.2">
      <c r="AS43"/>
      <c r="AX43"/>
    </row>
    <row r="44" spans="1:69" x14ac:dyDescent="0.2">
      <c r="AS44"/>
      <c r="AX44"/>
    </row>
    <row r="45" spans="1:69" x14ac:dyDescent="0.2">
      <c r="AS45"/>
      <c r="AX45"/>
    </row>
    <row r="46" spans="1:69" x14ac:dyDescent="0.2">
      <c r="AS46"/>
      <c r="AX46"/>
    </row>
    <row r="47" spans="1:69" x14ac:dyDescent="0.2">
      <c r="AS47"/>
      <c r="AX47"/>
    </row>
    <row r="48" spans="1:69" x14ac:dyDescent="0.2">
      <c r="AS48"/>
      <c r="AX48"/>
    </row>
  </sheetData>
  <sheetProtection selectLockedCells="1"/>
  <mergeCells count="14">
    <mergeCell ref="BM2:BP2"/>
    <mergeCell ref="AD4:AE4"/>
    <mergeCell ref="AH4:AI4"/>
    <mergeCell ref="AO4:AP4"/>
    <mergeCell ref="AT2:AW2"/>
    <mergeCell ref="AY2:BB2"/>
    <mergeCell ref="BC2:BH2"/>
    <mergeCell ref="BI2:BL2"/>
    <mergeCell ref="AM2:AR2"/>
    <mergeCell ref="U4:W4"/>
    <mergeCell ref="D2:P2"/>
    <mergeCell ref="R2:AA2"/>
    <mergeCell ref="AC2:AK2"/>
    <mergeCell ref="S4:T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zoomScale="75" workbookViewId="0">
      <selection activeCell="BO34" sqref="BO34"/>
    </sheetView>
  </sheetViews>
  <sheetFormatPr defaultRowHeight="12.75" x14ac:dyDescent="0.2"/>
  <cols>
    <col min="1" max="1" width="8.85546875" customWidth="1"/>
    <col min="2" max="2" width="5.42578125" customWidth="1"/>
    <col min="3" max="3" width="5.570312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2851562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5.42578125" customWidth="1"/>
    <col min="44" max="44" width="9" style="3" customWidth="1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710937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63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 t="s">
        <v>79</v>
      </c>
    </row>
    <row r="5" spans="1:67" x14ac:dyDescent="0.2">
      <c r="A5" s="18">
        <v>41061</v>
      </c>
      <c r="B5">
        <f t="shared" ref="B5:B34" si="0">SUM(D5+Q5+AA5+AL5+AS5+AW5+BA5+BG5+BK5)</f>
        <v>0</v>
      </c>
      <c r="C5">
        <f>SUM(B5)</f>
        <v>0</v>
      </c>
      <c r="D5" s="82">
        <f>SUM(E5:O5)</f>
        <v>0</v>
      </c>
      <c r="E5" s="44"/>
      <c r="F5" s="47"/>
      <c r="G5" s="47"/>
      <c r="H5" s="47"/>
      <c r="I5" s="47"/>
      <c r="J5" s="47"/>
      <c r="K5" s="47"/>
      <c r="L5" s="47"/>
      <c r="M5" s="47"/>
      <c r="N5" s="47"/>
      <c r="O5" s="45"/>
      <c r="P5" s="87">
        <f>SUM(E5:O5)</f>
        <v>0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41061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41061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SUM(AX5:AY5)</f>
        <v>0</v>
      </c>
      <c r="BA5" s="99">
        <f>SUM(BB5:BD5)</f>
        <v>0</v>
      </c>
      <c r="BB5" s="47"/>
      <c r="BC5" s="47"/>
      <c r="BD5" s="47"/>
      <c r="BE5" s="47"/>
      <c r="BF5" s="94">
        <f>SUM(BB5:BE5)</f>
        <v>0</v>
      </c>
      <c r="BG5" s="99">
        <f>SUM(BH5:BI5)</f>
        <v>0</v>
      </c>
      <c r="BH5" s="47"/>
      <c r="BI5" s="47"/>
      <c r="BJ5" s="94">
        <f>SUM(BH5:BI5)</f>
        <v>0</v>
      </c>
      <c r="BK5" s="99">
        <f>SUM(BL5:BM5)</f>
        <v>0</v>
      </c>
      <c r="BL5" s="47"/>
      <c r="BM5" s="47"/>
      <c r="BN5" s="90">
        <f>SUM(BL5:BM5)</f>
        <v>0</v>
      </c>
      <c r="BO5" s="101" t="s">
        <v>78</v>
      </c>
    </row>
    <row r="6" spans="1:67" ht="15" customHeight="1" x14ac:dyDescent="0.2">
      <c r="A6" s="18">
        <v>41062</v>
      </c>
      <c r="B6">
        <f t="shared" si="0"/>
        <v>0</v>
      </c>
      <c r="C6">
        <f>SUM(C5+B6)</f>
        <v>0</v>
      </c>
      <c r="D6" s="83">
        <f t="shared" ref="D6:D34" si="1">SUM(E6:O6)</f>
        <v>0</v>
      </c>
      <c r="E6" s="44"/>
      <c r="F6" s="47"/>
      <c r="G6" s="47"/>
      <c r="H6" s="47"/>
      <c r="I6" s="47"/>
      <c r="J6" s="47"/>
      <c r="K6" s="47"/>
      <c r="L6" s="47"/>
      <c r="M6" s="47"/>
      <c r="N6" s="47"/>
      <c r="O6" s="45"/>
      <c r="P6" s="87">
        <f t="shared" ref="P6:P34" si="2">SUM(P5+D6)</f>
        <v>0</v>
      </c>
      <c r="Q6" s="91">
        <f t="shared" ref="Q6:Q34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4" si="4">SUM(Z5+Q6)</f>
        <v>0</v>
      </c>
      <c r="AA6" s="83">
        <f t="shared" ref="AA6:AA34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41062</v>
      </c>
      <c r="AL6" s="83">
        <f t="shared" ref="AL6:AL34" si="6">SUM(AM6:AP6)</f>
        <v>0</v>
      </c>
      <c r="AM6" s="47"/>
      <c r="AN6" s="47"/>
      <c r="AO6" s="47"/>
      <c r="AP6" s="47"/>
      <c r="AQ6" s="94">
        <f>SUM(AQ5+AL6)</f>
        <v>0</v>
      </c>
      <c r="AR6" s="18">
        <v>41062</v>
      </c>
      <c r="AS6" s="83">
        <f t="shared" ref="AS6:AS34" si="7">SUM(AT6:AU6)</f>
        <v>0</v>
      </c>
      <c r="AT6" s="47"/>
      <c r="AU6" s="47"/>
      <c r="AV6" s="94">
        <f>SUM(AS6+AV5)</f>
        <v>0</v>
      </c>
      <c r="AW6" s="83">
        <f>SUM(AX6:AY6)</f>
        <v>0</v>
      </c>
      <c r="AX6" s="47"/>
      <c r="AY6" s="47"/>
      <c r="AZ6" s="94">
        <f>SUM(AW6+AZ5)</f>
        <v>0</v>
      </c>
      <c r="BA6" s="99">
        <f t="shared" ref="BA6:BA34" si="8">SUM(BB6:BD6)</f>
        <v>0</v>
      </c>
      <c r="BB6" s="47"/>
      <c r="BC6" s="47"/>
      <c r="BD6" s="47"/>
      <c r="BE6" s="47"/>
      <c r="BF6" s="94">
        <f>SUM(BA6+BF5)</f>
        <v>0</v>
      </c>
      <c r="BG6" s="99">
        <f t="shared" ref="BG6:BG34" si="9">SUM(BH6:BI6)</f>
        <v>0</v>
      </c>
      <c r="BH6" s="47"/>
      <c r="BI6" s="47"/>
      <c r="BJ6" s="94">
        <f>SUM(BG6+BJ5)</f>
        <v>0</v>
      </c>
      <c r="BK6" s="99">
        <f t="shared" ref="BK6:BK34" si="10">SUM(BL6:BM6)</f>
        <v>0</v>
      </c>
      <c r="BL6" s="47"/>
      <c r="BM6" s="47"/>
      <c r="BN6" s="91">
        <f>SUM(BK6+BN5)</f>
        <v>0</v>
      </c>
      <c r="BO6" s="101"/>
    </row>
    <row r="7" spans="1:67" x14ac:dyDescent="0.2">
      <c r="A7" s="18">
        <v>41063</v>
      </c>
      <c r="B7">
        <f t="shared" si="0"/>
        <v>0</v>
      </c>
      <c r="C7">
        <f t="shared" ref="C7:C34" si="11">SUM(C6+B7)</f>
        <v>0</v>
      </c>
      <c r="D7" s="83">
        <f t="shared" si="1"/>
        <v>0</v>
      </c>
      <c r="E7" s="44" t="s">
        <v>59</v>
      </c>
      <c r="F7" s="47"/>
      <c r="G7" s="47"/>
      <c r="H7" s="47"/>
      <c r="I7" s="47"/>
      <c r="J7" s="47"/>
      <c r="K7" s="47"/>
      <c r="L7" s="47"/>
      <c r="M7" s="47"/>
      <c r="N7" s="47"/>
      <c r="O7" s="45"/>
      <c r="P7" s="87">
        <f t="shared" si="2"/>
        <v>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4" si="12">SUM(AI6+AA7)</f>
        <v>0</v>
      </c>
      <c r="AJ7" s="35"/>
      <c r="AK7" s="18">
        <v>41063</v>
      </c>
      <c r="AL7" s="83">
        <f t="shared" si="6"/>
        <v>0</v>
      </c>
      <c r="AM7" s="47"/>
      <c r="AN7" s="47"/>
      <c r="AO7" s="47"/>
      <c r="AP7" s="47"/>
      <c r="AQ7" s="94">
        <f t="shared" ref="AQ7:AQ34" si="13">SUM(AQ6+AL7)</f>
        <v>0</v>
      </c>
      <c r="AR7" s="18">
        <v>41063</v>
      </c>
      <c r="AS7" s="83">
        <f>SUM(AT7:AU7)</f>
        <v>0</v>
      </c>
      <c r="AT7" s="47"/>
      <c r="AU7" s="47"/>
      <c r="AV7" s="94">
        <f t="shared" ref="AV7:AV34" si="14">SUM(AS7+AV6)</f>
        <v>0</v>
      </c>
      <c r="AW7" s="83">
        <f t="shared" ref="AW7:AW34" si="15">SUM(AX7:AY7)</f>
        <v>0</v>
      </c>
      <c r="AX7" s="47"/>
      <c r="AY7" s="47"/>
      <c r="AZ7" s="94">
        <f>SUM(AW7+AZ6)</f>
        <v>0</v>
      </c>
      <c r="BA7" s="99">
        <f t="shared" si="8"/>
        <v>0</v>
      </c>
      <c r="BB7" s="47"/>
      <c r="BC7" s="47"/>
      <c r="BD7" s="47"/>
      <c r="BE7" s="47"/>
      <c r="BF7" s="94">
        <f t="shared" ref="BF7:BF34" si="16">SUM(BA7+BF6)</f>
        <v>0</v>
      </c>
      <c r="BG7" s="99">
        <f>SUM(BH7:BI7)</f>
        <v>0</v>
      </c>
      <c r="BH7" s="47"/>
      <c r="BI7" s="47"/>
      <c r="BJ7" s="94">
        <f t="shared" ref="BJ7:BJ34" si="17">SUM(BG7+BJ6)</f>
        <v>0</v>
      </c>
      <c r="BK7" s="99">
        <f t="shared" si="10"/>
        <v>0</v>
      </c>
      <c r="BL7" s="47"/>
      <c r="BM7" s="47"/>
      <c r="BN7" s="91">
        <f t="shared" ref="BN7:BN34" si="18">SUM(BK7+BN6)</f>
        <v>0</v>
      </c>
      <c r="BO7" s="101"/>
    </row>
    <row r="8" spans="1:67" x14ac:dyDescent="0.2">
      <c r="A8" s="18">
        <v>41064</v>
      </c>
      <c r="B8">
        <f t="shared" si="0"/>
        <v>3</v>
      </c>
      <c r="C8">
        <f t="shared" si="11"/>
        <v>3</v>
      </c>
      <c r="D8" s="83">
        <f t="shared" si="1"/>
        <v>0</v>
      </c>
      <c r="E8" s="44"/>
      <c r="F8" s="47"/>
      <c r="G8" s="47"/>
      <c r="H8" s="47"/>
      <c r="I8" s="47"/>
      <c r="J8" s="47"/>
      <c r="K8" s="47"/>
      <c r="L8" s="47"/>
      <c r="M8" s="47"/>
      <c r="N8" s="47"/>
      <c r="O8" s="45"/>
      <c r="P8" s="87">
        <f t="shared" si="2"/>
        <v>0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2"/>
        <v>0</v>
      </c>
      <c r="AJ8" s="35"/>
      <c r="AK8" s="18">
        <v>41064</v>
      </c>
      <c r="AL8" s="83">
        <f t="shared" si="6"/>
        <v>0</v>
      </c>
      <c r="AM8" s="47"/>
      <c r="AN8" s="47"/>
      <c r="AO8" s="47"/>
      <c r="AP8" s="47"/>
      <c r="AQ8" s="94">
        <f t="shared" si="13"/>
        <v>0</v>
      </c>
      <c r="AR8" s="18">
        <v>41064</v>
      </c>
      <c r="AS8" s="83">
        <f t="shared" si="7"/>
        <v>0</v>
      </c>
      <c r="AT8" s="47"/>
      <c r="AU8" s="47"/>
      <c r="AV8" s="94">
        <f t="shared" si="14"/>
        <v>0</v>
      </c>
      <c r="AW8" s="83">
        <f t="shared" si="15"/>
        <v>0</v>
      </c>
      <c r="AX8" s="47"/>
      <c r="AY8" s="47"/>
      <c r="AZ8" s="94">
        <f t="shared" ref="AZ8:AZ34" si="19">SUM(AW8+AZ7)</f>
        <v>0</v>
      </c>
      <c r="BA8" s="99">
        <f t="shared" si="8"/>
        <v>0</v>
      </c>
      <c r="BB8" s="47"/>
      <c r="BC8" s="47"/>
      <c r="BD8" s="47"/>
      <c r="BE8" s="47"/>
      <c r="BF8" s="94">
        <f t="shared" si="16"/>
        <v>0</v>
      </c>
      <c r="BG8" s="99">
        <f t="shared" si="9"/>
        <v>3</v>
      </c>
      <c r="BH8" s="47">
        <v>3</v>
      </c>
      <c r="BI8" s="47"/>
      <c r="BJ8" s="94">
        <f t="shared" si="17"/>
        <v>3</v>
      </c>
      <c r="BK8" s="99">
        <f t="shared" si="10"/>
        <v>0</v>
      </c>
      <c r="BL8" s="47"/>
      <c r="BM8" s="47"/>
      <c r="BN8" s="91">
        <f t="shared" si="18"/>
        <v>0</v>
      </c>
      <c r="BO8" s="101" t="s">
        <v>80</v>
      </c>
    </row>
    <row r="9" spans="1:67" x14ac:dyDescent="0.2">
      <c r="A9" s="18">
        <v>41065</v>
      </c>
      <c r="B9">
        <f t="shared" si="0"/>
        <v>0</v>
      </c>
      <c r="C9">
        <f t="shared" si="11"/>
        <v>3</v>
      </c>
      <c r="D9" s="83">
        <f t="shared" si="1"/>
        <v>0</v>
      </c>
      <c r="E9" s="44"/>
      <c r="F9" s="47"/>
      <c r="G9" s="47"/>
      <c r="H9" s="47"/>
      <c r="I9" s="47"/>
      <c r="J9" s="47"/>
      <c r="K9" s="47"/>
      <c r="L9" s="47"/>
      <c r="M9" s="47"/>
      <c r="N9" s="47"/>
      <c r="O9" s="45"/>
      <c r="P9" s="87">
        <f t="shared" si="2"/>
        <v>0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2"/>
        <v>0</v>
      </c>
      <c r="AJ9" s="35"/>
      <c r="AK9" s="18">
        <v>41065</v>
      </c>
      <c r="AL9" s="83">
        <f t="shared" si="6"/>
        <v>0</v>
      </c>
      <c r="AM9" s="47"/>
      <c r="AN9" s="47"/>
      <c r="AO9" s="47"/>
      <c r="AP9" s="47"/>
      <c r="AQ9" s="94">
        <f t="shared" si="13"/>
        <v>0</v>
      </c>
      <c r="AR9" s="18">
        <v>41065</v>
      </c>
      <c r="AS9" s="83">
        <f t="shared" si="7"/>
        <v>0</v>
      </c>
      <c r="AT9" s="47"/>
      <c r="AU9" s="47"/>
      <c r="AV9" s="94">
        <f t="shared" si="14"/>
        <v>0</v>
      </c>
      <c r="AW9" s="83">
        <f t="shared" si="15"/>
        <v>0</v>
      </c>
      <c r="AX9" s="47"/>
      <c r="AY9" s="47"/>
      <c r="AZ9" s="94">
        <f t="shared" si="19"/>
        <v>0</v>
      </c>
      <c r="BA9" s="99">
        <f t="shared" si="8"/>
        <v>0</v>
      </c>
      <c r="BB9" s="47"/>
      <c r="BC9" s="47"/>
      <c r="BD9" s="47"/>
      <c r="BE9" s="47"/>
      <c r="BF9" s="94">
        <f t="shared" si="16"/>
        <v>0</v>
      </c>
      <c r="BG9" s="99">
        <f t="shared" si="9"/>
        <v>0</v>
      </c>
      <c r="BH9" s="47"/>
      <c r="BI9" s="47"/>
      <c r="BJ9" s="94">
        <f t="shared" si="17"/>
        <v>3</v>
      </c>
      <c r="BK9" s="99">
        <f>SUM(BL9:BM9)</f>
        <v>0</v>
      </c>
      <c r="BL9" s="47"/>
      <c r="BM9" s="47"/>
      <c r="BN9" s="91">
        <f t="shared" si="18"/>
        <v>0</v>
      </c>
      <c r="BO9" s="101"/>
    </row>
    <row r="10" spans="1:67" x14ac:dyDescent="0.2">
      <c r="A10" s="18">
        <v>41066</v>
      </c>
      <c r="B10">
        <f t="shared" si="0"/>
        <v>1</v>
      </c>
      <c r="C10">
        <f t="shared" si="11"/>
        <v>4</v>
      </c>
      <c r="D10" s="83">
        <f t="shared" si="1"/>
        <v>0</v>
      </c>
      <c r="E10" s="44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87">
        <f t="shared" si="2"/>
        <v>0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2"/>
        <v>0</v>
      </c>
      <c r="AJ10" s="35"/>
      <c r="AK10" s="18">
        <v>41066</v>
      </c>
      <c r="AL10" s="83">
        <f t="shared" si="6"/>
        <v>0</v>
      </c>
      <c r="AM10" s="47"/>
      <c r="AN10" s="47"/>
      <c r="AO10" s="47"/>
      <c r="AP10" s="47"/>
      <c r="AQ10" s="94">
        <f t="shared" si="13"/>
        <v>0</v>
      </c>
      <c r="AR10" s="18">
        <v>41066</v>
      </c>
      <c r="AS10" s="83">
        <f>SUM(AT10:AU10)</f>
        <v>0</v>
      </c>
      <c r="AT10" s="47"/>
      <c r="AU10" s="47"/>
      <c r="AV10" s="94">
        <f t="shared" si="14"/>
        <v>0</v>
      </c>
      <c r="AW10" s="83">
        <f t="shared" si="15"/>
        <v>0</v>
      </c>
      <c r="AX10" s="47"/>
      <c r="AY10" s="47"/>
      <c r="AZ10" s="94">
        <f t="shared" si="19"/>
        <v>0</v>
      </c>
      <c r="BA10" s="99">
        <f t="shared" si="8"/>
        <v>0</v>
      </c>
      <c r="BB10" s="47"/>
      <c r="BC10" s="47"/>
      <c r="BD10" s="47"/>
      <c r="BE10" s="47"/>
      <c r="BF10" s="94">
        <f t="shared" si="16"/>
        <v>0</v>
      </c>
      <c r="BG10" s="99">
        <f t="shared" si="9"/>
        <v>1</v>
      </c>
      <c r="BH10" s="47">
        <v>1</v>
      </c>
      <c r="BI10" s="47"/>
      <c r="BJ10" s="94">
        <f t="shared" si="17"/>
        <v>4</v>
      </c>
      <c r="BK10" s="99">
        <f t="shared" si="10"/>
        <v>0</v>
      </c>
      <c r="BL10" s="47"/>
      <c r="BM10" s="47"/>
      <c r="BN10" s="91">
        <f t="shared" si="18"/>
        <v>0</v>
      </c>
      <c r="BO10" s="101" t="s">
        <v>81</v>
      </c>
    </row>
    <row r="11" spans="1:67" x14ac:dyDescent="0.2">
      <c r="A11" s="18">
        <v>41067</v>
      </c>
      <c r="B11">
        <f t="shared" si="0"/>
        <v>0</v>
      </c>
      <c r="C11">
        <f t="shared" si="11"/>
        <v>4</v>
      </c>
      <c r="D11" s="83">
        <f t="shared" si="1"/>
        <v>0</v>
      </c>
      <c r="E11" s="44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87">
        <f t="shared" si="2"/>
        <v>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2"/>
        <v>0</v>
      </c>
      <c r="AJ11" s="35"/>
      <c r="AK11" s="18">
        <v>41067</v>
      </c>
      <c r="AL11" s="83">
        <f t="shared" si="6"/>
        <v>0</v>
      </c>
      <c r="AM11" s="47"/>
      <c r="AN11" s="47"/>
      <c r="AO11" s="47"/>
      <c r="AP11" s="47"/>
      <c r="AQ11" s="94">
        <f t="shared" si="13"/>
        <v>0</v>
      </c>
      <c r="AR11" s="18">
        <v>41067</v>
      </c>
      <c r="AS11" s="83">
        <f t="shared" si="7"/>
        <v>0</v>
      </c>
      <c r="AT11" s="47"/>
      <c r="AU11" s="47"/>
      <c r="AV11" s="94">
        <f t="shared" si="14"/>
        <v>0</v>
      </c>
      <c r="AW11" s="83">
        <f t="shared" si="15"/>
        <v>0</v>
      </c>
      <c r="AX11" s="47"/>
      <c r="AY11" s="47"/>
      <c r="AZ11" s="94">
        <f t="shared" si="19"/>
        <v>0</v>
      </c>
      <c r="BA11" s="99">
        <f t="shared" si="8"/>
        <v>0</v>
      </c>
      <c r="BB11" s="47"/>
      <c r="BC11" s="47"/>
      <c r="BD11" s="47"/>
      <c r="BE11" s="47"/>
      <c r="BF11" s="94">
        <f t="shared" si="16"/>
        <v>0</v>
      </c>
      <c r="BG11" s="99">
        <f t="shared" si="9"/>
        <v>0</v>
      </c>
      <c r="BH11" s="47"/>
      <c r="BI11" s="47"/>
      <c r="BJ11" s="94">
        <f t="shared" si="17"/>
        <v>4</v>
      </c>
      <c r="BK11" s="99">
        <f t="shared" si="10"/>
        <v>0</v>
      </c>
      <c r="BL11" s="47"/>
      <c r="BM11" s="47"/>
      <c r="BN11" s="91">
        <f t="shared" si="18"/>
        <v>0</v>
      </c>
      <c r="BO11" s="101" t="s">
        <v>82</v>
      </c>
    </row>
    <row r="12" spans="1:67" x14ac:dyDescent="0.2">
      <c r="A12" s="18">
        <v>41068</v>
      </c>
      <c r="B12">
        <f t="shared" si="0"/>
        <v>0</v>
      </c>
      <c r="C12">
        <f t="shared" si="11"/>
        <v>4</v>
      </c>
      <c r="D12" s="83">
        <f t="shared" si="1"/>
        <v>0</v>
      </c>
      <c r="E12" s="44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87">
        <f t="shared" si="2"/>
        <v>0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2"/>
        <v>0</v>
      </c>
      <c r="AJ12" s="35"/>
      <c r="AK12" s="18">
        <v>41068</v>
      </c>
      <c r="AL12" s="83">
        <f t="shared" si="6"/>
        <v>0</v>
      </c>
      <c r="AM12" s="47"/>
      <c r="AN12" s="47"/>
      <c r="AO12" s="47"/>
      <c r="AP12" s="47"/>
      <c r="AQ12" s="94">
        <f t="shared" si="13"/>
        <v>0</v>
      </c>
      <c r="AR12" s="18">
        <v>41068</v>
      </c>
      <c r="AS12" s="83">
        <f t="shared" si="7"/>
        <v>0</v>
      </c>
      <c r="AT12" s="47"/>
      <c r="AU12" s="47"/>
      <c r="AV12" s="94">
        <f t="shared" si="14"/>
        <v>0</v>
      </c>
      <c r="AW12" s="83">
        <f t="shared" si="15"/>
        <v>0</v>
      </c>
      <c r="AX12" s="47"/>
      <c r="AY12" s="47"/>
      <c r="AZ12" s="94">
        <f t="shared" si="19"/>
        <v>0</v>
      </c>
      <c r="BA12" s="99">
        <f t="shared" si="8"/>
        <v>0</v>
      </c>
      <c r="BB12" s="47"/>
      <c r="BC12" s="47"/>
      <c r="BD12" s="47"/>
      <c r="BE12" s="47"/>
      <c r="BF12" s="94">
        <f t="shared" si="16"/>
        <v>0</v>
      </c>
      <c r="BG12" s="99">
        <f t="shared" si="9"/>
        <v>0</v>
      </c>
      <c r="BH12" s="47"/>
      <c r="BI12" s="47"/>
      <c r="BJ12" s="94">
        <f t="shared" si="17"/>
        <v>4</v>
      </c>
      <c r="BK12" s="99">
        <f t="shared" si="10"/>
        <v>0</v>
      </c>
      <c r="BL12" s="47"/>
      <c r="BM12" s="47"/>
      <c r="BN12" s="91">
        <f t="shared" si="18"/>
        <v>0</v>
      </c>
      <c r="BO12" s="101"/>
    </row>
    <row r="13" spans="1:67" x14ac:dyDescent="0.2">
      <c r="A13" s="18">
        <v>41069</v>
      </c>
      <c r="B13">
        <f t="shared" si="0"/>
        <v>0</v>
      </c>
      <c r="C13">
        <f t="shared" si="11"/>
        <v>4</v>
      </c>
      <c r="D13" s="83">
        <f t="shared" si="1"/>
        <v>0</v>
      </c>
      <c r="E13" s="44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87">
        <f t="shared" si="2"/>
        <v>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2"/>
        <v>0</v>
      </c>
      <c r="AJ13" s="35"/>
      <c r="AK13" s="18">
        <v>41069</v>
      </c>
      <c r="AL13" s="83">
        <f t="shared" si="6"/>
        <v>0</v>
      </c>
      <c r="AM13" s="47"/>
      <c r="AN13" s="47"/>
      <c r="AO13" s="47"/>
      <c r="AP13" s="47"/>
      <c r="AQ13" s="94">
        <f t="shared" si="13"/>
        <v>0</v>
      </c>
      <c r="AR13" s="18">
        <v>41069</v>
      </c>
      <c r="AS13" s="83">
        <f t="shared" si="7"/>
        <v>0</v>
      </c>
      <c r="AT13" s="47"/>
      <c r="AU13" s="47"/>
      <c r="AV13" s="94">
        <f t="shared" si="14"/>
        <v>0</v>
      </c>
      <c r="AW13" s="83">
        <f t="shared" si="15"/>
        <v>0</v>
      </c>
      <c r="AX13" s="47"/>
      <c r="AY13" s="47"/>
      <c r="AZ13" s="94">
        <f t="shared" si="19"/>
        <v>0</v>
      </c>
      <c r="BA13" s="99">
        <f t="shared" si="8"/>
        <v>0</v>
      </c>
      <c r="BB13" s="47"/>
      <c r="BC13" s="47"/>
      <c r="BD13" s="47"/>
      <c r="BE13" s="47"/>
      <c r="BF13" s="94">
        <f t="shared" si="16"/>
        <v>0</v>
      </c>
      <c r="BG13" s="99">
        <f t="shared" si="9"/>
        <v>0</v>
      </c>
      <c r="BH13" s="47"/>
      <c r="BI13" s="47"/>
      <c r="BJ13" s="94">
        <f t="shared" si="17"/>
        <v>4</v>
      </c>
      <c r="BK13" s="99">
        <f t="shared" si="10"/>
        <v>0</v>
      </c>
      <c r="BL13" s="47"/>
      <c r="BM13" s="47"/>
      <c r="BN13" s="91">
        <f t="shared" si="18"/>
        <v>0</v>
      </c>
      <c r="BO13" s="101"/>
    </row>
    <row r="14" spans="1:67" x14ac:dyDescent="0.2">
      <c r="A14" s="18">
        <v>41070</v>
      </c>
      <c r="B14">
        <f t="shared" si="0"/>
        <v>0</v>
      </c>
      <c r="C14">
        <f t="shared" si="11"/>
        <v>4</v>
      </c>
      <c r="D14" s="83">
        <f t="shared" si="1"/>
        <v>0</v>
      </c>
      <c r="E14" s="44"/>
      <c r="F14" s="47"/>
      <c r="G14" s="47"/>
      <c r="H14" s="47"/>
      <c r="I14" s="47"/>
      <c r="J14" s="47"/>
      <c r="K14" s="47"/>
      <c r="L14" s="47"/>
      <c r="M14" s="47"/>
      <c r="N14" s="47"/>
      <c r="O14" s="45"/>
      <c r="P14" s="87">
        <f t="shared" si="2"/>
        <v>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2"/>
        <v>0</v>
      </c>
      <c r="AJ14" s="35"/>
      <c r="AK14" s="18">
        <v>41070</v>
      </c>
      <c r="AL14" s="83">
        <f t="shared" si="6"/>
        <v>0</v>
      </c>
      <c r="AM14" s="47"/>
      <c r="AN14" s="47"/>
      <c r="AO14" s="47"/>
      <c r="AP14" s="47"/>
      <c r="AQ14" s="94">
        <f t="shared" si="13"/>
        <v>0</v>
      </c>
      <c r="AR14" s="18">
        <v>41070</v>
      </c>
      <c r="AS14" s="83">
        <f t="shared" si="7"/>
        <v>0</v>
      </c>
      <c r="AT14" s="47"/>
      <c r="AU14" s="47"/>
      <c r="AV14" s="94">
        <f t="shared" si="14"/>
        <v>0</v>
      </c>
      <c r="AW14" s="83">
        <f t="shared" si="15"/>
        <v>0</v>
      </c>
      <c r="AX14" s="47"/>
      <c r="AY14" s="47"/>
      <c r="AZ14" s="94">
        <f t="shared" si="19"/>
        <v>0</v>
      </c>
      <c r="BA14" s="99">
        <f t="shared" si="8"/>
        <v>0</v>
      </c>
      <c r="BB14" s="47"/>
      <c r="BC14" s="47"/>
      <c r="BD14" s="47"/>
      <c r="BE14" s="47"/>
      <c r="BF14" s="94">
        <f t="shared" si="16"/>
        <v>0</v>
      </c>
      <c r="BG14" s="99">
        <f t="shared" si="9"/>
        <v>0</v>
      </c>
      <c r="BH14" s="47"/>
      <c r="BI14" s="47"/>
      <c r="BJ14" s="94">
        <f t="shared" si="17"/>
        <v>4</v>
      </c>
      <c r="BK14" s="99">
        <f t="shared" si="10"/>
        <v>0</v>
      </c>
      <c r="BL14" s="47"/>
      <c r="BM14" s="47"/>
      <c r="BN14" s="91">
        <f t="shared" si="18"/>
        <v>0</v>
      </c>
      <c r="BO14" s="101"/>
    </row>
    <row r="15" spans="1:67" x14ac:dyDescent="0.2">
      <c r="A15" s="18">
        <v>41071</v>
      </c>
      <c r="B15">
        <f t="shared" si="0"/>
        <v>2</v>
      </c>
      <c r="C15">
        <f t="shared" si="11"/>
        <v>6</v>
      </c>
      <c r="D15" s="83">
        <f t="shared" si="1"/>
        <v>0</v>
      </c>
      <c r="E15" s="44"/>
      <c r="F15" s="47"/>
      <c r="G15" s="47"/>
      <c r="H15" s="47"/>
      <c r="I15" s="47"/>
      <c r="J15" s="47"/>
      <c r="K15" s="47"/>
      <c r="L15" s="47"/>
      <c r="M15" s="47"/>
      <c r="N15" s="47"/>
      <c r="O15" s="45"/>
      <c r="P15" s="87">
        <f t="shared" si="2"/>
        <v>0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2"/>
        <v>0</v>
      </c>
      <c r="AJ15" s="35"/>
      <c r="AK15" s="18">
        <v>41071</v>
      </c>
      <c r="AL15" s="83">
        <f t="shared" si="6"/>
        <v>0</v>
      </c>
      <c r="AM15" s="47"/>
      <c r="AN15" s="47"/>
      <c r="AO15" s="47"/>
      <c r="AP15" s="47"/>
      <c r="AQ15" s="94">
        <f t="shared" si="13"/>
        <v>0</v>
      </c>
      <c r="AR15" s="18">
        <v>41071</v>
      </c>
      <c r="AS15" s="83">
        <f t="shared" si="7"/>
        <v>0</v>
      </c>
      <c r="AT15" s="47"/>
      <c r="AU15" s="47"/>
      <c r="AV15" s="94">
        <f t="shared" si="14"/>
        <v>0</v>
      </c>
      <c r="AW15" s="83">
        <f t="shared" si="15"/>
        <v>0</v>
      </c>
      <c r="AX15" s="47"/>
      <c r="AY15" s="47"/>
      <c r="AZ15" s="94">
        <f t="shared" si="19"/>
        <v>0</v>
      </c>
      <c r="BA15" s="99">
        <f t="shared" si="8"/>
        <v>0</v>
      </c>
      <c r="BB15" s="47"/>
      <c r="BC15" s="47"/>
      <c r="BD15" s="47"/>
      <c r="BE15" s="47"/>
      <c r="BF15" s="94">
        <f t="shared" si="16"/>
        <v>0</v>
      </c>
      <c r="BG15" s="99">
        <f t="shared" si="9"/>
        <v>2</v>
      </c>
      <c r="BH15" s="47">
        <v>2</v>
      </c>
      <c r="BI15" s="47"/>
      <c r="BJ15" s="94">
        <f t="shared" si="17"/>
        <v>6</v>
      </c>
      <c r="BK15" s="99">
        <f t="shared" si="10"/>
        <v>0</v>
      </c>
      <c r="BL15" s="47"/>
      <c r="BM15" s="47"/>
      <c r="BN15" s="91">
        <f t="shared" si="18"/>
        <v>0</v>
      </c>
      <c r="BO15" s="101" t="s">
        <v>83</v>
      </c>
    </row>
    <row r="16" spans="1:67" x14ac:dyDescent="0.2">
      <c r="A16" s="18">
        <v>41072</v>
      </c>
      <c r="B16">
        <f t="shared" si="0"/>
        <v>0</v>
      </c>
      <c r="C16">
        <f t="shared" si="11"/>
        <v>6</v>
      </c>
      <c r="D16" s="83">
        <f t="shared" si="1"/>
        <v>0</v>
      </c>
      <c r="E16" s="44"/>
      <c r="F16" s="47"/>
      <c r="G16" s="47"/>
      <c r="H16" s="47"/>
      <c r="I16" s="47"/>
      <c r="J16" s="47"/>
      <c r="K16" s="47"/>
      <c r="L16" s="47"/>
      <c r="M16" s="47"/>
      <c r="N16" s="47"/>
      <c r="O16" s="45"/>
      <c r="P16" s="87">
        <f t="shared" si="2"/>
        <v>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2"/>
        <v>0</v>
      </c>
      <c r="AJ16" s="35"/>
      <c r="AK16" s="18">
        <v>41072</v>
      </c>
      <c r="AL16" s="83">
        <f t="shared" si="6"/>
        <v>0</v>
      </c>
      <c r="AM16" s="47"/>
      <c r="AN16" s="47"/>
      <c r="AO16" s="47"/>
      <c r="AP16" s="47"/>
      <c r="AQ16" s="94">
        <f t="shared" si="13"/>
        <v>0</v>
      </c>
      <c r="AR16" s="18">
        <v>41072</v>
      </c>
      <c r="AS16" s="83">
        <f t="shared" si="7"/>
        <v>0</v>
      </c>
      <c r="AT16" s="47"/>
      <c r="AU16" s="47"/>
      <c r="AV16" s="94">
        <f t="shared" si="14"/>
        <v>0</v>
      </c>
      <c r="AW16" s="83">
        <f t="shared" si="15"/>
        <v>0</v>
      </c>
      <c r="AX16" s="47"/>
      <c r="AY16" s="47"/>
      <c r="AZ16" s="94">
        <f t="shared" si="19"/>
        <v>0</v>
      </c>
      <c r="BA16" s="99">
        <f t="shared" si="8"/>
        <v>0</v>
      </c>
      <c r="BB16" s="47"/>
      <c r="BC16" s="47"/>
      <c r="BD16" s="47"/>
      <c r="BE16" s="47"/>
      <c r="BF16" s="94">
        <f t="shared" si="16"/>
        <v>0</v>
      </c>
      <c r="BG16" s="99">
        <f t="shared" si="9"/>
        <v>0</v>
      </c>
      <c r="BH16" s="47"/>
      <c r="BI16" s="47"/>
      <c r="BJ16" s="94">
        <f t="shared" si="17"/>
        <v>6</v>
      </c>
      <c r="BK16" s="99">
        <f>SUM(BL16:BM16)</f>
        <v>0</v>
      </c>
      <c r="BL16" s="47"/>
      <c r="BM16" s="47"/>
      <c r="BN16" s="91">
        <f t="shared" si="18"/>
        <v>0</v>
      </c>
      <c r="BO16" s="101"/>
    </row>
    <row r="17" spans="1:67" x14ac:dyDescent="0.2">
      <c r="A17" s="18">
        <v>41073</v>
      </c>
      <c r="B17">
        <f t="shared" si="0"/>
        <v>0</v>
      </c>
      <c r="C17">
        <f t="shared" si="11"/>
        <v>6</v>
      </c>
      <c r="D17" s="83">
        <f t="shared" si="1"/>
        <v>0</v>
      </c>
      <c r="E17" s="44"/>
      <c r="F17" s="47"/>
      <c r="G17" s="47"/>
      <c r="H17" s="47"/>
      <c r="I17" s="47"/>
      <c r="J17" s="47"/>
      <c r="K17" s="47"/>
      <c r="L17" s="47"/>
      <c r="M17" s="47"/>
      <c r="N17" s="47"/>
      <c r="O17" s="45"/>
      <c r="P17" s="87">
        <f t="shared" si="2"/>
        <v>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2"/>
        <v>0</v>
      </c>
      <c r="AJ17" s="35"/>
      <c r="AK17" s="18">
        <v>41073</v>
      </c>
      <c r="AL17" s="83">
        <f t="shared" si="6"/>
        <v>0</v>
      </c>
      <c r="AM17" s="47"/>
      <c r="AN17" s="47"/>
      <c r="AO17" s="47"/>
      <c r="AP17" s="47"/>
      <c r="AQ17" s="94">
        <f t="shared" si="13"/>
        <v>0</v>
      </c>
      <c r="AR17" s="18">
        <v>41073</v>
      </c>
      <c r="AS17" s="83">
        <f t="shared" si="7"/>
        <v>0</v>
      </c>
      <c r="AT17" s="47"/>
      <c r="AU17" s="47"/>
      <c r="AV17" s="94">
        <f t="shared" si="14"/>
        <v>0</v>
      </c>
      <c r="AW17" s="83">
        <f t="shared" si="15"/>
        <v>0</v>
      </c>
      <c r="AX17" s="47"/>
      <c r="AY17" s="47"/>
      <c r="AZ17" s="94">
        <f t="shared" si="19"/>
        <v>0</v>
      </c>
      <c r="BA17" s="99">
        <f t="shared" si="8"/>
        <v>0</v>
      </c>
      <c r="BB17" s="47"/>
      <c r="BC17" s="47"/>
      <c r="BD17" s="47"/>
      <c r="BE17" s="47"/>
      <c r="BF17" s="94">
        <f t="shared" si="16"/>
        <v>0</v>
      </c>
      <c r="BG17" s="99">
        <f t="shared" si="9"/>
        <v>0</v>
      </c>
      <c r="BH17" s="47"/>
      <c r="BI17" s="47"/>
      <c r="BJ17" s="94">
        <f t="shared" si="17"/>
        <v>6</v>
      </c>
      <c r="BK17" s="99">
        <f t="shared" si="10"/>
        <v>0</v>
      </c>
      <c r="BL17" s="47"/>
      <c r="BM17" s="47"/>
      <c r="BN17" s="91">
        <f t="shared" si="18"/>
        <v>0</v>
      </c>
      <c r="BO17" s="101" t="s">
        <v>84</v>
      </c>
    </row>
    <row r="18" spans="1:67" x14ac:dyDescent="0.2">
      <c r="A18" s="18">
        <v>41074</v>
      </c>
      <c r="B18">
        <f t="shared" si="0"/>
        <v>0</v>
      </c>
      <c r="C18">
        <f t="shared" si="11"/>
        <v>6</v>
      </c>
      <c r="D18" s="83">
        <f t="shared" si="1"/>
        <v>0</v>
      </c>
      <c r="E18" s="44"/>
      <c r="F18" s="47"/>
      <c r="G18" s="47"/>
      <c r="H18" s="47"/>
      <c r="I18" s="47"/>
      <c r="J18" s="47"/>
      <c r="K18" s="47"/>
      <c r="L18" s="47"/>
      <c r="M18" s="47"/>
      <c r="N18" s="47"/>
      <c r="O18" s="45"/>
      <c r="P18" s="87">
        <f t="shared" si="2"/>
        <v>0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2"/>
        <v>0</v>
      </c>
      <c r="AJ18" s="35"/>
      <c r="AK18" s="18">
        <v>41074</v>
      </c>
      <c r="AL18" s="83">
        <f t="shared" si="6"/>
        <v>0</v>
      </c>
      <c r="AM18" s="47"/>
      <c r="AN18" s="47"/>
      <c r="AO18" s="47"/>
      <c r="AP18" s="47"/>
      <c r="AQ18" s="94">
        <f t="shared" si="13"/>
        <v>0</v>
      </c>
      <c r="AR18" s="18">
        <v>41074</v>
      </c>
      <c r="AS18" s="83">
        <f t="shared" si="7"/>
        <v>0</v>
      </c>
      <c r="AT18" s="47"/>
      <c r="AU18" s="47"/>
      <c r="AV18" s="94">
        <f t="shared" si="14"/>
        <v>0</v>
      </c>
      <c r="AW18" s="83">
        <f t="shared" si="15"/>
        <v>0</v>
      </c>
      <c r="AX18" s="47"/>
      <c r="AY18" s="47"/>
      <c r="AZ18" s="94">
        <f t="shared" si="19"/>
        <v>0</v>
      </c>
      <c r="BA18" s="99">
        <f t="shared" si="8"/>
        <v>0</v>
      </c>
      <c r="BB18" s="47"/>
      <c r="BC18" s="47"/>
      <c r="BD18" s="47"/>
      <c r="BE18" s="47"/>
      <c r="BF18" s="94">
        <f t="shared" si="16"/>
        <v>0</v>
      </c>
      <c r="BG18" s="99">
        <f t="shared" si="9"/>
        <v>0</v>
      </c>
      <c r="BH18" s="47"/>
      <c r="BI18" s="47"/>
      <c r="BJ18" s="94">
        <f t="shared" si="17"/>
        <v>6</v>
      </c>
      <c r="BK18" s="99">
        <f t="shared" si="10"/>
        <v>0</v>
      </c>
      <c r="BL18" s="47"/>
      <c r="BM18" s="47"/>
      <c r="BN18" s="91">
        <f t="shared" si="18"/>
        <v>0</v>
      </c>
      <c r="BO18" s="101"/>
    </row>
    <row r="19" spans="1:67" x14ac:dyDescent="0.2">
      <c r="A19" s="18">
        <v>41075</v>
      </c>
      <c r="B19">
        <f t="shared" si="0"/>
        <v>38</v>
      </c>
      <c r="C19">
        <f t="shared" si="11"/>
        <v>44</v>
      </c>
      <c r="D19" s="83">
        <f t="shared" si="1"/>
        <v>37</v>
      </c>
      <c r="E19" s="44">
        <v>7</v>
      </c>
      <c r="F19" s="47"/>
      <c r="G19" s="47">
        <v>4</v>
      </c>
      <c r="H19" s="47">
        <v>4</v>
      </c>
      <c r="I19" s="47">
        <v>4</v>
      </c>
      <c r="J19" s="47">
        <v>4</v>
      </c>
      <c r="K19" s="45">
        <v>14</v>
      </c>
      <c r="L19" s="47"/>
      <c r="M19" s="47"/>
      <c r="N19" s="47"/>
      <c r="O19" s="47"/>
      <c r="P19" s="87">
        <f t="shared" si="2"/>
        <v>37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2"/>
        <v>0</v>
      </c>
      <c r="AJ19" s="35"/>
      <c r="AK19" s="18">
        <v>41075</v>
      </c>
      <c r="AL19" s="83">
        <f t="shared" si="6"/>
        <v>0</v>
      </c>
      <c r="AM19" s="47"/>
      <c r="AN19" s="47"/>
      <c r="AO19" s="47"/>
      <c r="AP19" s="47"/>
      <c r="AQ19" s="94">
        <f t="shared" si="13"/>
        <v>0</v>
      </c>
      <c r="AR19" s="18">
        <v>41075</v>
      </c>
      <c r="AS19" s="83">
        <f t="shared" si="7"/>
        <v>0</v>
      </c>
      <c r="AT19" s="47"/>
      <c r="AU19" s="47"/>
      <c r="AV19" s="94">
        <f t="shared" si="14"/>
        <v>0</v>
      </c>
      <c r="AW19" s="83">
        <f t="shared" si="15"/>
        <v>0</v>
      </c>
      <c r="AX19" s="47"/>
      <c r="AY19" s="47"/>
      <c r="AZ19" s="94">
        <f t="shared" si="19"/>
        <v>0</v>
      </c>
      <c r="BA19" s="99">
        <f t="shared" si="8"/>
        <v>0</v>
      </c>
      <c r="BB19" s="47"/>
      <c r="BC19" s="47"/>
      <c r="BD19" s="47"/>
      <c r="BE19" s="47"/>
      <c r="BF19" s="94">
        <f t="shared" si="16"/>
        <v>0</v>
      </c>
      <c r="BG19" s="99">
        <f t="shared" si="9"/>
        <v>1</v>
      </c>
      <c r="BH19" s="47">
        <v>1</v>
      </c>
      <c r="BI19" s="47"/>
      <c r="BJ19" s="94">
        <f t="shared" si="17"/>
        <v>7</v>
      </c>
      <c r="BK19" s="99">
        <f t="shared" si="10"/>
        <v>0</v>
      </c>
      <c r="BL19" s="47"/>
      <c r="BM19" s="47"/>
      <c r="BN19" s="91">
        <f t="shared" si="18"/>
        <v>0</v>
      </c>
      <c r="BO19" s="101"/>
    </row>
    <row r="20" spans="1:67" x14ac:dyDescent="0.2">
      <c r="A20" s="18">
        <v>41076</v>
      </c>
      <c r="B20">
        <f t="shared" si="0"/>
        <v>0</v>
      </c>
      <c r="C20">
        <f t="shared" si="11"/>
        <v>44</v>
      </c>
      <c r="D20" s="83">
        <f t="shared" si="1"/>
        <v>0</v>
      </c>
      <c r="E20" s="44"/>
      <c r="F20" s="47"/>
      <c r="G20" s="47"/>
      <c r="H20" s="47"/>
      <c r="I20" s="47"/>
      <c r="J20" s="47"/>
      <c r="K20" s="45"/>
      <c r="L20" s="47"/>
      <c r="M20" s="47"/>
      <c r="N20" s="47"/>
      <c r="O20" s="47"/>
      <c r="P20" s="87">
        <f t="shared" si="2"/>
        <v>37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2"/>
        <v>0</v>
      </c>
      <c r="AJ20" s="35"/>
      <c r="AK20" s="18">
        <v>41076</v>
      </c>
      <c r="AL20" s="83">
        <f t="shared" si="6"/>
        <v>0</v>
      </c>
      <c r="AM20" s="47"/>
      <c r="AN20" s="47"/>
      <c r="AO20" s="47"/>
      <c r="AP20" s="47"/>
      <c r="AQ20" s="94">
        <f t="shared" si="13"/>
        <v>0</v>
      </c>
      <c r="AR20" s="18">
        <v>41076</v>
      </c>
      <c r="AS20" s="83">
        <f t="shared" si="7"/>
        <v>0</v>
      </c>
      <c r="AT20" s="47"/>
      <c r="AU20" s="47"/>
      <c r="AV20" s="94">
        <f t="shared" si="14"/>
        <v>0</v>
      </c>
      <c r="AW20" s="83">
        <f t="shared" si="15"/>
        <v>0</v>
      </c>
      <c r="AX20" s="47"/>
      <c r="AY20" s="47"/>
      <c r="AZ20" s="94">
        <f t="shared" si="19"/>
        <v>0</v>
      </c>
      <c r="BA20" s="99">
        <f t="shared" si="8"/>
        <v>0</v>
      </c>
      <c r="BB20" s="47"/>
      <c r="BC20" s="47"/>
      <c r="BD20" s="47"/>
      <c r="BE20" s="47"/>
      <c r="BF20" s="94">
        <f t="shared" si="16"/>
        <v>0</v>
      </c>
      <c r="BG20" s="99">
        <f t="shared" si="9"/>
        <v>0</v>
      </c>
      <c r="BH20" s="47"/>
      <c r="BI20" s="47"/>
      <c r="BJ20" s="94">
        <f t="shared" si="17"/>
        <v>7</v>
      </c>
      <c r="BK20" s="99">
        <f t="shared" si="10"/>
        <v>0</v>
      </c>
      <c r="BL20" s="47"/>
      <c r="BM20" s="47"/>
      <c r="BN20" s="91">
        <f t="shared" si="18"/>
        <v>0</v>
      </c>
      <c r="BO20" s="101"/>
    </row>
    <row r="21" spans="1:67" x14ac:dyDescent="0.2">
      <c r="A21" s="18">
        <v>41077</v>
      </c>
      <c r="B21">
        <f t="shared" si="0"/>
        <v>0</v>
      </c>
      <c r="C21">
        <f t="shared" si="11"/>
        <v>44</v>
      </c>
      <c r="D21" s="83">
        <f t="shared" si="1"/>
        <v>0</v>
      </c>
      <c r="E21" s="44"/>
      <c r="F21" s="47"/>
      <c r="G21" s="47"/>
      <c r="H21" s="47"/>
      <c r="I21" s="47"/>
      <c r="J21" s="47"/>
      <c r="K21" s="45"/>
      <c r="L21" s="47"/>
      <c r="M21" s="47"/>
      <c r="N21" s="47"/>
      <c r="O21" s="47"/>
      <c r="P21" s="87">
        <f t="shared" si="2"/>
        <v>37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2"/>
        <v>0</v>
      </c>
      <c r="AJ21" s="35"/>
      <c r="AK21" s="18">
        <v>41077</v>
      </c>
      <c r="AL21" s="83">
        <f t="shared" si="6"/>
        <v>0</v>
      </c>
      <c r="AM21" s="47"/>
      <c r="AN21" s="47"/>
      <c r="AO21" s="47"/>
      <c r="AP21" s="47"/>
      <c r="AQ21" s="94">
        <f t="shared" si="13"/>
        <v>0</v>
      </c>
      <c r="AR21" s="18">
        <v>41077</v>
      </c>
      <c r="AS21" s="83">
        <f t="shared" si="7"/>
        <v>0</v>
      </c>
      <c r="AT21" s="47"/>
      <c r="AU21" s="47"/>
      <c r="AV21" s="94">
        <f t="shared" si="14"/>
        <v>0</v>
      </c>
      <c r="AW21" s="83">
        <f t="shared" si="15"/>
        <v>0</v>
      </c>
      <c r="AX21" s="47"/>
      <c r="AY21" s="47"/>
      <c r="AZ21" s="94">
        <f t="shared" si="19"/>
        <v>0</v>
      </c>
      <c r="BA21" s="99">
        <f t="shared" si="8"/>
        <v>0</v>
      </c>
      <c r="BB21" s="47"/>
      <c r="BC21" s="47"/>
      <c r="BD21" s="47"/>
      <c r="BE21" s="47"/>
      <c r="BF21" s="94">
        <f t="shared" si="16"/>
        <v>0</v>
      </c>
      <c r="BG21" s="99">
        <f t="shared" si="9"/>
        <v>0</v>
      </c>
      <c r="BH21" s="47"/>
      <c r="BI21" s="47"/>
      <c r="BJ21" s="94">
        <f t="shared" si="17"/>
        <v>7</v>
      </c>
      <c r="BK21" s="99">
        <f t="shared" si="10"/>
        <v>0</v>
      </c>
      <c r="BL21" s="47"/>
      <c r="BM21" s="47"/>
      <c r="BN21" s="91">
        <f t="shared" si="18"/>
        <v>0</v>
      </c>
      <c r="BO21" s="101"/>
    </row>
    <row r="22" spans="1:67" x14ac:dyDescent="0.2">
      <c r="A22" s="18">
        <v>41078</v>
      </c>
      <c r="B22">
        <f t="shared" si="0"/>
        <v>73</v>
      </c>
      <c r="C22">
        <f t="shared" si="11"/>
        <v>117</v>
      </c>
      <c r="D22" s="83">
        <f t="shared" si="1"/>
        <v>73</v>
      </c>
      <c r="E22" s="44">
        <v>73</v>
      </c>
      <c r="F22" s="47"/>
      <c r="G22" s="47"/>
      <c r="H22" s="47"/>
      <c r="I22" s="47"/>
      <c r="J22" s="47"/>
      <c r="K22" s="45"/>
      <c r="L22" s="47"/>
      <c r="M22" s="47"/>
      <c r="N22" s="47"/>
      <c r="O22" s="47"/>
      <c r="P22" s="87">
        <f t="shared" si="2"/>
        <v>110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2"/>
        <v>0</v>
      </c>
      <c r="AJ22" s="35"/>
      <c r="AK22" s="18">
        <v>41078</v>
      </c>
      <c r="AL22" s="83">
        <f t="shared" si="6"/>
        <v>0</v>
      </c>
      <c r="AM22" s="47"/>
      <c r="AN22" s="47"/>
      <c r="AO22" s="47"/>
      <c r="AP22" s="47"/>
      <c r="AQ22" s="94">
        <f t="shared" si="13"/>
        <v>0</v>
      </c>
      <c r="AR22" s="18">
        <v>41078</v>
      </c>
      <c r="AS22" s="83">
        <f t="shared" si="7"/>
        <v>0</v>
      </c>
      <c r="AT22" s="47"/>
      <c r="AU22" s="47"/>
      <c r="AV22" s="94">
        <f t="shared" si="14"/>
        <v>0</v>
      </c>
      <c r="AW22" s="83">
        <f t="shared" si="15"/>
        <v>0</v>
      </c>
      <c r="AX22" s="47"/>
      <c r="AY22" s="47"/>
      <c r="AZ22" s="94">
        <f t="shared" si="19"/>
        <v>0</v>
      </c>
      <c r="BA22" s="99">
        <f t="shared" si="8"/>
        <v>0</v>
      </c>
      <c r="BB22" s="47"/>
      <c r="BC22" s="47"/>
      <c r="BD22" s="47"/>
      <c r="BE22" s="47"/>
      <c r="BF22" s="94">
        <f t="shared" si="16"/>
        <v>0</v>
      </c>
      <c r="BG22" s="99">
        <f t="shared" si="9"/>
        <v>0</v>
      </c>
      <c r="BH22" s="47"/>
      <c r="BI22" s="47"/>
      <c r="BJ22" s="94">
        <f t="shared" si="17"/>
        <v>7</v>
      </c>
      <c r="BK22" s="99">
        <f t="shared" si="10"/>
        <v>0</v>
      </c>
      <c r="BL22" s="47"/>
      <c r="BM22" s="47"/>
      <c r="BN22" s="91">
        <f t="shared" si="18"/>
        <v>0</v>
      </c>
      <c r="BO22" s="101" t="s">
        <v>86</v>
      </c>
    </row>
    <row r="23" spans="1:67" x14ac:dyDescent="0.2">
      <c r="A23" s="18">
        <v>41079</v>
      </c>
      <c r="B23">
        <f t="shared" si="0"/>
        <v>25</v>
      </c>
      <c r="C23">
        <f t="shared" si="11"/>
        <v>142</v>
      </c>
      <c r="D23" s="83">
        <f t="shared" si="1"/>
        <v>25</v>
      </c>
      <c r="E23" s="44">
        <v>25</v>
      </c>
      <c r="F23" s="47"/>
      <c r="G23" s="47"/>
      <c r="H23" s="47"/>
      <c r="I23" s="47"/>
      <c r="J23" s="47"/>
      <c r="K23" s="45"/>
      <c r="L23" s="47"/>
      <c r="M23" s="47"/>
      <c r="N23" s="47"/>
      <c r="O23" s="47"/>
      <c r="P23" s="87">
        <f t="shared" si="2"/>
        <v>135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2"/>
        <v>0</v>
      </c>
      <c r="AJ23" s="35"/>
      <c r="AK23" s="18">
        <v>41079</v>
      </c>
      <c r="AL23" s="83">
        <f t="shared" si="6"/>
        <v>0</v>
      </c>
      <c r="AM23" s="47"/>
      <c r="AN23" s="47"/>
      <c r="AO23" s="47"/>
      <c r="AP23" s="47"/>
      <c r="AQ23" s="94">
        <f t="shared" si="13"/>
        <v>0</v>
      </c>
      <c r="AR23" s="18">
        <v>41079</v>
      </c>
      <c r="AS23" s="83">
        <f t="shared" si="7"/>
        <v>0</v>
      </c>
      <c r="AT23" s="47"/>
      <c r="AU23" s="47"/>
      <c r="AV23" s="94">
        <f t="shared" si="14"/>
        <v>0</v>
      </c>
      <c r="AW23" s="83">
        <f t="shared" si="15"/>
        <v>0</v>
      </c>
      <c r="AX23" s="47"/>
      <c r="AY23" s="47"/>
      <c r="AZ23" s="94">
        <f t="shared" si="19"/>
        <v>0</v>
      </c>
      <c r="BA23" s="99">
        <f t="shared" si="8"/>
        <v>0</v>
      </c>
      <c r="BB23" s="47"/>
      <c r="BC23" s="47"/>
      <c r="BD23" s="47"/>
      <c r="BE23" s="47"/>
      <c r="BF23" s="94">
        <f t="shared" si="16"/>
        <v>0</v>
      </c>
      <c r="BG23" s="99">
        <f t="shared" si="9"/>
        <v>0</v>
      </c>
      <c r="BH23" s="47"/>
      <c r="BI23" s="47"/>
      <c r="BJ23" s="94">
        <f t="shared" si="17"/>
        <v>7</v>
      </c>
      <c r="BK23" s="99">
        <f t="shared" si="10"/>
        <v>0</v>
      </c>
      <c r="BL23" s="47"/>
      <c r="BM23" s="47"/>
      <c r="BN23" s="91">
        <f t="shared" si="18"/>
        <v>0</v>
      </c>
      <c r="BO23" s="101" t="s">
        <v>85</v>
      </c>
    </row>
    <row r="24" spans="1:67" x14ac:dyDescent="0.2">
      <c r="A24" s="18">
        <v>41080</v>
      </c>
      <c r="B24">
        <f t="shared" si="0"/>
        <v>30</v>
      </c>
      <c r="C24">
        <f t="shared" si="11"/>
        <v>172</v>
      </c>
      <c r="D24" s="83">
        <f t="shared" si="1"/>
        <v>30</v>
      </c>
      <c r="E24" s="44">
        <v>30</v>
      </c>
      <c r="F24" s="47"/>
      <c r="G24" s="47"/>
      <c r="H24" s="47"/>
      <c r="I24" s="47"/>
      <c r="J24" s="47"/>
      <c r="K24" s="45"/>
      <c r="L24" s="47"/>
      <c r="M24" s="47"/>
      <c r="N24" s="47"/>
      <c r="O24" s="47"/>
      <c r="P24" s="87">
        <f t="shared" si="2"/>
        <v>165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2"/>
        <v>0</v>
      </c>
      <c r="AJ24" s="35"/>
      <c r="AK24" s="18">
        <v>41080</v>
      </c>
      <c r="AL24" s="83">
        <f t="shared" si="6"/>
        <v>0</v>
      </c>
      <c r="AM24" s="47"/>
      <c r="AN24" s="47"/>
      <c r="AO24" s="47"/>
      <c r="AP24" s="47"/>
      <c r="AQ24" s="94">
        <f t="shared" si="13"/>
        <v>0</v>
      </c>
      <c r="AR24" s="18">
        <v>41080</v>
      </c>
      <c r="AS24" s="83">
        <f t="shared" si="7"/>
        <v>0</v>
      </c>
      <c r="AT24" s="47"/>
      <c r="AU24" s="47"/>
      <c r="AV24" s="94">
        <f t="shared" si="14"/>
        <v>0</v>
      </c>
      <c r="AW24" s="83">
        <f t="shared" si="15"/>
        <v>0</v>
      </c>
      <c r="AX24" s="47"/>
      <c r="AY24" s="47"/>
      <c r="AZ24" s="94">
        <f t="shared" si="19"/>
        <v>0</v>
      </c>
      <c r="BA24" s="99">
        <f t="shared" si="8"/>
        <v>0</v>
      </c>
      <c r="BB24" s="47"/>
      <c r="BC24" s="47"/>
      <c r="BD24" s="47"/>
      <c r="BE24" s="47"/>
      <c r="BF24" s="94">
        <f t="shared" si="16"/>
        <v>0</v>
      </c>
      <c r="BG24" s="99">
        <f t="shared" si="9"/>
        <v>0</v>
      </c>
      <c r="BH24" s="47"/>
      <c r="BI24" s="47"/>
      <c r="BJ24" s="94">
        <f t="shared" si="17"/>
        <v>7</v>
      </c>
      <c r="BK24" s="99">
        <f t="shared" si="10"/>
        <v>0</v>
      </c>
      <c r="BL24" s="47"/>
      <c r="BM24" s="47"/>
      <c r="BN24" s="91">
        <f t="shared" si="18"/>
        <v>0</v>
      </c>
      <c r="BO24" s="101"/>
    </row>
    <row r="25" spans="1:67" x14ac:dyDescent="0.2">
      <c r="A25" s="18">
        <v>41081</v>
      </c>
      <c r="B25">
        <f t="shared" si="0"/>
        <v>12</v>
      </c>
      <c r="C25">
        <f t="shared" si="11"/>
        <v>184</v>
      </c>
      <c r="D25" s="83">
        <f t="shared" si="1"/>
        <v>12</v>
      </c>
      <c r="E25" s="44">
        <v>12</v>
      </c>
      <c r="F25" s="47"/>
      <c r="G25" s="47"/>
      <c r="H25" s="47"/>
      <c r="I25" s="47"/>
      <c r="J25" s="47"/>
      <c r="K25" s="45"/>
      <c r="L25" s="47"/>
      <c r="M25" s="47"/>
      <c r="N25" s="47"/>
      <c r="O25" s="47"/>
      <c r="P25" s="87">
        <f t="shared" si="2"/>
        <v>177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2"/>
        <v>0</v>
      </c>
      <c r="AJ25" s="35"/>
      <c r="AK25" s="18">
        <v>41081</v>
      </c>
      <c r="AL25" s="83">
        <f t="shared" si="6"/>
        <v>0</v>
      </c>
      <c r="AM25" s="47"/>
      <c r="AN25" s="47"/>
      <c r="AO25" s="47"/>
      <c r="AP25" s="47"/>
      <c r="AQ25" s="94">
        <f t="shared" si="13"/>
        <v>0</v>
      </c>
      <c r="AR25" s="18">
        <v>41081</v>
      </c>
      <c r="AS25" s="83">
        <f t="shared" si="7"/>
        <v>0</v>
      </c>
      <c r="AT25" s="47"/>
      <c r="AU25" s="47"/>
      <c r="AV25" s="94">
        <f t="shared" si="14"/>
        <v>0</v>
      </c>
      <c r="AW25" s="83">
        <f t="shared" si="15"/>
        <v>0</v>
      </c>
      <c r="AX25" s="47"/>
      <c r="AY25" s="47"/>
      <c r="AZ25" s="94">
        <f t="shared" si="19"/>
        <v>0</v>
      </c>
      <c r="BA25" s="99">
        <f t="shared" si="8"/>
        <v>0</v>
      </c>
      <c r="BB25" s="47"/>
      <c r="BC25" s="47"/>
      <c r="BD25" s="47"/>
      <c r="BE25" s="47"/>
      <c r="BF25" s="94">
        <f t="shared" si="16"/>
        <v>0</v>
      </c>
      <c r="BG25" s="99">
        <f t="shared" si="9"/>
        <v>0</v>
      </c>
      <c r="BH25" s="47"/>
      <c r="BI25" s="47"/>
      <c r="BJ25" s="94">
        <f t="shared" si="17"/>
        <v>7</v>
      </c>
      <c r="BK25" s="99">
        <f t="shared" si="10"/>
        <v>0</v>
      </c>
      <c r="BL25" s="47"/>
      <c r="BM25" s="47"/>
      <c r="BN25" s="91">
        <f t="shared" si="18"/>
        <v>0</v>
      </c>
      <c r="BO25" s="101" t="s">
        <v>87</v>
      </c>
    </row>
    <row r="26" spans="1:67" x14ac:dyDescent="0.2">
      <c r="A26" s="18">
        <v>41082</v>
      </c>
      <c r="B26">
        <f t="shared" si="0"/>
        <v>17</v>
      </c>
      <c r="C26">
        <f t="shared" si="11"/>
        <v>201</v>
      </c>
      <c r="D26" s="83">
        <f t="shared" si="1"/>
        <v>17</v>
      </c>
      <c r="E26" s="44">
        <v>17</v>
      </c>
      <c r="F26" s="47"/>
      <c r="G26" s="47"/>
      <c r="H26" s="47"/>
      <c r="I26" s="47"/>
      <c r="J26" s="47"/>
      <c r="K26" s="45"/>
      <c r="L26" s="47"/>
      <c r="M26" s="47"/>
      <c r="N26" s="47"/>
      <c r="O26" s="47"/>
      <c r="P26" s="87">
        <f t="shared" si="2"/>
        <v>194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2"/>
        <v>0</v>
      </c>
      <c r="AJ26" s="35"/>
      <c r="AK26" s="18">
        <v>41082</v>
      </c>
      <c r="AL26" s="83">
        <f t="shared" si="6"/>
        <v>0</v>
      </c>
      <c r="AM26" s="47"/>
      <c r="AN26" s="47"/>
      <c r="AO26" s="47"/>
      <c r="AP26" s="47"/>
      <c r="AQ26" s="94">
        <f t="shared" si="13"/>
        <v>0</v>
      </c>
      <c r="AR26" s="18">
        <v>41082</v>
      </c>
      <c r="AS26" s="83">
        <f t="shared" si="7"/>
        <v>0</v>
      </c>
      <c r="AT26" s="47"/>
      <c r="AU26" s="47"/>
      <c r="AV26" s="94">
        <f t="shared" si="14"/>
        <v>0</v>
      </c>
      <c r="AW26" s="83">
        <f t="shared" si="15"/>
        <v>0</v>
      </c>
      <c r="AX26" s="47"/>
      <c r="AY26" s="47"/>
      <c r="AZ26" s="94">
        <f t="shared" si="19"/>
        <v>0</v>
      </c>
      <c r="BA26" s="99">
        <f t="shared" si="8"/>
        <v>0</v>
      </c>
      <c r="BB26" s="47"/>
      <c r="BC26" s="47"/>
      <c r="BD26" s="47"/>
      <c r="BE26" s="47"/>
      <c r="BF26" s="94">
        <f t="shared" si="16"/>
        <v>0</v>
      </c>
      <c r="BG26" s="99">
        <f t="shared" si="9"/>
        <v>0</v>
      </c>
      <c r="BH26" s="47"/>
      <c r="BI26" s="47"/>
      <c r="BJ26" s="94">
        <f t="shared" si="17"/>
        <v>7</v>
      </c>
      <c r="BK26" s="99">
        <f t="shared" si="10"/>
        <v>0</v>
      </c>
      <c r="BL26" s="47"/>
      <c r="BM26" s="47"/>
      <c r="BN26" s="91">
        <f t="shared" si="18"/>
        <v>0</v>
      </c>
      <c r="BO26" s="101" t="s">
        <v>88</v>
      </c>
    </row>
    <row r="27" spans="1:67" x14ac:dyDescent="0.2">
      <c r="A27" s="18">
        <v>41083</v>
      </c>
      <c r="B27">
        <f t="shared" si="0"/>
        <v>4</v>
      </c>
      <c r="C27">
        <f t="shared" si="11"/>
        <v>205</v>
      </c>
      <c r="D27" s="83">
        <f t="shared" si="1"/>
        <v>4</v>
      </c>
      <c r="E27" s="44">
        <v>4</v>
      </c>
      <c r="F27" s="47"/>
      <c r="G27" s="47"/>
      <c r="H27" s="47"/>
      <c r="I27" s="47"/>
      <c r="J27" s="47"/>
      <c r="K27" s="45"/>
      <c r="L27" s="47"/>
      <c r="M27" s="47"/>
      <c r="N27" s="47"/>
      <c r="O27" s="47"/>
      <c r="P27" s="87">
        <f t="shared" si="2"/>
        <v>198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2"/>
        <v>0</v>
      </c>
      <c r="AJ27" s="35"/>
      <c r="AK27" s="18">
        <v>41083</v>
      </c>
      <c r="AL27" s="83">
        <f t="shared" si="6"/>
        <v>0</v>
      </c>
      <c r="AM27" s="47"/>
      <c r="AN27" s="47"/>
      <c r="AO27" s="47"/>
      <c r="AP27" s="47"/>
      <c r="AQ27" s="94">
        <f t="shared" si="13"/>
        <v>0</v>
      </c>
      <c r="AR27" s="18">
        <v>41083</v>
      </c>
      <c r="AS27" s="83">
        <f t="shared" si="7"/>
        <v>0</v>
      </c>
      <c r="AT27" s="47"/>
      <c r="AU27" s="47"/>
      <c r="AV27" s="94">
        <f t="shared" si="14"/>
        <v>0</v>
      </c>
      <c r="AW27" s="83">
        <f t="shared" si="15"/>
        <v>0</v>
      </c>
      <c r="AX27" s="47"/>
      <c r="AY27" s="47"/>
      <c r="AZ27" s="94">
        <f t="shared" si="19"/>
        <v>0</v>
      </c>
      <c r="BA27" s="99">
        <f t="shared" si="8"/>
        <v>0</v>
      </c>
      <c r="BB27" s="47"/>
      <c r="BC27" s="47"/>
      <c r="BD27" s="47"/>
      <c r="BE27" s="47"/>
      <c r="BF27" s="94">
        <f t="shared" si="16"/>
        <v>0</v>
      </c>
      <c r="BG27" s="99">
        <f t="shared" si="9"/>
        <v>0</v>
      </c>
      <c r="BH27" s="47"/>
      <c r="BI27" s="47"/>
      <c r="BJ27" s="94">
        <f t="shared" si="17"/>
        <v>7</v>
      </c>
      <c r="BK27" s="99">
        <f t="shared" si="10"/>
        <v>0</v>
      </c>
      <c r="BL27" s="47"/>
      <c r="BM27" s="47"/>
      <c r="BN27" s="91">
        <f t="shared" si="18"/>
        <v>0</v>
      </c>
      <c r="BO27" s="101" t="s">
        <v>89</v>
      </c>
    </row>
    <row r="28" spans="1:67" x14ac:dyDescent="0.2">
      <c r="A28" s="18">
        <v>41084</v>
      </c>
      <c r="B28">
        <f t="shared" si="0"/>
        <v>105</v>
      </c>
      <c r="C28">
        <f t="shared" si="11"/>
        <v>310</v>
      </c>
      <c r="D28" s="83">
        <f t="shared" si="1"/>
        <v>105</v>
      </c>
      <c r="E28" s="44"/>
      <c r="F28" s="47"/>
      <c r="G28" s="47"/>
      <c r="H28" s="47"/>
      <c r="I28" s="47"/>
      <c r="J28" s="47"/>
      <c r="K28" s="45">
        <v>105</v>
      </c>
      <c r="L28" s="47"/>
      <c r="M28" s="47"/>
      <c r="N28" s="47"/>
      <c r="O28" s="47"/>
      <c r="P28" s="87">
        <f t="shared" si="2"/>
        <v>303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2"/>
        <v>0</v>
      </c>
      <c r="AJ28" s="35"/>
      <c r="AK28" s="18">
        <v>41084</v>
      </c>
      <c r="AL28" s="83">
        <f t="shared" si="6"/>
        <v>0</v>
      </c>
      <c r="AM28" s="47"/>
      <c r="AN28" s="47"/>
      <c r="AO28" s="47"/>
      <c r="AP28" s="47"/>
      <c r="AQ28" s="94">
        <f t="shared" si="13"/>
        <v>0</v>
      </c>
      <c r="AR28" s="18">
        <v>41084</v>
      </c>
      <c r="AS28" s="83">
        <f t="shared" si="7"/>
        <v>0</v>
      </c>
      <c r="AT28" s="47"/>
      <c r="AU28" s="47"/>
      <c r="AV28" s="94">
        <f t="shared" si="14"/>
        <v>0</v>
      </c>
      <c r="AW28" s="83">
        <f t="shared" si="15"/>
        <v>0</v>
      </c>
      <c r="AX28" s="47"/>
      <c r="AY28" s="47"/>
      <c r="AZ28" s="94">
        <f t="shared" si="19"/>
        <v>0</v>
      </c>
      <c r="BA28" s="99">
        <f t="shared" si="8"/>
        <v>0</v>
      </c>
      <c r="BB28" s="47"/>
      <c r="BC28" s="47"/>
      <c r="BD28" s="47"/>
      <c r="BE28" s="47"/>
      <c r="BF28" s="94">
        <f t="shared" si="16"/>
        <v>0</v>
      </c>
      <c r="BG28" s="99">
        <f t="shared" si="9"/>
        <v>0</v>
      </c>
      <c r="BH28" s="47"/>
      <c r="BI28" s="47"/>
      <c r="BJ28" s="94">
        <f t="shared" si="17"/>
        <v>7</v>
      </c>
      <c r="BK28" s="99">
        <f t="shared" si="10"/>
        <v>0</v>
      </c>
      <c r="BL28" s="47"/>
      <c r="BM28" s="47"/>
      <c r="BN28" s="91">
        <f t="shared" si="18"/>
        <v>0</v>
      </c>
      <c r="BO28" s="101" t="s">
        <v>90</v>
      </c>
    </row>
    <row r="29" spans="1:67" x14ac:dyDescent="0.2">
      <c r="A29" s="18">
        <v>41085</v>
      </c>
      <c r="B29">
        <f t="shared" si="0"/>
        <v>18</v>
      </c>
      <c r="C29">
        <f t="shared" si="11"/>
        <v>328</v>
      </c>
      <c r="D29" s="83">
        <f t="shared" si="1"/>
        <v>18</v>
      </c>
      <c r="E29" s="44"/>
      <c r="F29" s="47"/>
      <c r="G29" s="47"/>
      <c r="H29" s="47"/>
      <c r="I29" s="47"/>
      <c r="J29" s="47"/>
      <c r="K29" s="45">
        <v>18</v>
      </c>
      <c r="L29" s="47"/>
      <c r="M29" s="47"/>
      <c r="N29" s="47"/>
      <c r="O29" s="47"/>
      <c r="P29" s="87">
        <f t="shared" si="2"/>
        <v>321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2"/>
        <v>0</v>
      </c>
      <c r="AJ29" s="35"/>
      <c r="AK29" s="18">
        <v>41085</v>
      </c>
      <c r="AL29" s="83">
        <f t="shared" si="6"/>
        <v>0</v>
      </c>
      <c r="AM29" s="47"/>
      <c r="AN29" s="47"/>
      <c r="AO29" s="47"/>
      <c r="AP29" s="47"/>
      <c r="AQ29" s="94">
        <f t="shared" si="13"/>
        <v>0</v>
      </c>
      <c r="AR29" s="18">
        <v>41085</v>
      </c>
      <c r="AS29" s="83">
        <f t="shared" si="7"/>
        <v>0</v>
      </c>
      <c r="AT29" s="47"/>
      <c r="AU29" s="47"/>
      <c r="AV29" s="94">
        <f t="shared" si="14"/>
        <v>0</v>
      </c>
      <c r="AW29" s="83">
        <f t="shared" si="15"/>
        <v>0</v>
      </c>
      <c r="AX29" s="47"/>
      <c r="AY29" s="47"/>
      <c r="AZ29" s="94">
        <f t="shared" si="19"/>
        <v>0</v>
      </c>
      <c r="BA29" s="99">
        <f t="shared" si="8"/>
        <v>0</v>
      </c>
      <c r="BB29" s="47"/>
      <c r="BC29" s="47"/>
      <c r="BD29" s="47"/>
      <c r="BE29" s="47"/>
      <c r="BF29" s="94">
        <f t="shared" si="16"/>
        <v>0</v>
      </c>
      <c r="BG29" s="99">
        <f t="shared" si="9"/>
        <v>0</v>
      </c>
      <c r="BH29" s="47"/>
      <c r="BI29" s="47"/>
      <c r="BJ29" s="94">
        <f t="shared" si="17"/>
        <v>7</v>
      </c>
      <c r="BK29" s="99">
        <f t="shared" si="10"/>
        <v>0</v>
      </c>
      <c r="BL29" s="47"/>
      <c r="BM29" s="47"/>
      <c r="BN29" s="91">
        <f t="shared" si="18"/>
        <v>0</v>
      </c>
      <c r="BO29" s="101" t="s">
        <v>91</v>
      </c>
    </row>
    <row r="30" spans="1:67" x14ac:dyDescent="0.2">
      <c r="A30" s="18">
        <v>41086</v>
      </c>
      <c r="B30">
        <f t="shared" si="0"/>
        <v>15</v>
      </c>
      <c r="C30">
        <f t="shared" si="11"/>
        <v>343</v>
      </c>
      <c r="D30" s="83">
        <f t="shared" si="1"/>
        <v>15</v>
      </c>
      <c r="E30" s="44"/>
      <c r="F30" s="47"/>
      <c r="G30" s="47"/>
      <c r="H30" s="47"/>
      <c r="I30" s="47"/>
      <c r="J30" s="47"/>
      <c r="K30" s="45">
        <v>15</v>
      </c>
      <c r="L30" s="47"/>
      <c r="M30" s="47"/>
      <c r="N30" s="47"/>
      <c r="O30" s="47"/>
      <c r="P30" s="87">
        <f t="shared" si="2"/>
        <v>336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2"/>
        <v>0</v>
      </c>
      <c r="AJ30" s="35"/>
      <c r="AK30" s="18">
        <v>41086</v>
      </c>
      <c r="AL30" s="83">
        <f t="shared" si="6"/>
        <v>0</v>
      </c>
      <c r="AM30" s="47"/>
      <c r="AN30" s="47"/>
      <c r="AO30" s="47"/>
      <c r="AP30" s="47"/>
      <c r="AQ30" s="94">
        <f t="shared" si="13"/>
        <v>0</v>
      </c>
      <c r="AR30" s="18">
        <v>41086</v>
      </c>
      <c r="AS30" s="83">
        <f t="shared" si="7"/>
        <v>0</v>
      </c>
      <c r="AT30" s="47"/>
      <c r="AU30" s="47"/>
      <c r="AV30" s="94">
        <f t="shared" si="14"/>
        <v>0</v>
      </c>
      <c r="AW30" s="83">
        <f t="shared" si="15"/>
        <v>0</v>
      </c>
      <c r="AX30" s="47"/>
      <c r="AY30" s="47"/>
      <c r="AZ30" s="94">
        <f t="shared" si="19"/>
        <v>0</v>
      </c>
      <c r="BA30" s="99">
        <f t="shared" si="8"/>
        <v>0</v>
      </c>
      <c r="BB30" s="47"/>
      <c r="BC30" s="47"/>
      <c r="BD30" s="47"/>
      <c r="BE30" s="47"/>
      <c r="BF30" s="94">
        <f t="shared" si="16"/>
        <v>0</v>
      </c>
      <c r="BG30" s="99">
        <f t="shared" si="9"/>
        <v>0</v>
      </c>
      <c r="BH30" s="47"/>
      <c r="BI30" s="47"/>
      <c r="BJ30" s="94">
        <f t="shared" si="17"/>
        <v>7</v>
      </c>
      <c r="BK30" s="99">
        <f t="shared" si="10"/>
        <v>0</v>
      </c>
      <c r="BL30" s="47"/>
      <c r="BM30" s="47"/>
      <c r="BN30" s="91">
        <f t="shared" si="18"/>
        <v>0</v>
      </c>
      <c r="BO30" s="101" t="s">
        <v>92</v>
      </c>
    </row>
    <row r="31" spans="1:67" x14ac:dyDescent="0.2">
      <c r="A31" s="18">
        <v>41087</v>
      </c>
      <c r="B31">
        <f t="shared" si="0"/>
        <v>51</v>
      </c>
      <c r="C31">
        <f t="shared" si="11"/>
        <v>394</v>
      </c>
      <c r="D31" s="83">
        <f t="shared" si="1"/>
        <v>51</v>
      </c>
      <c r="E31" s="45"/>
      <c r="F31" s="47"/>
      <c r="G31" s="47">
        <v>42</v>
      </c>
      <c r="H31" s="47"/>
      <c r="I31" s="47"/>
      <c r="J31" s="47"/>
      <c r="K31" s="45">
        <v>9</v>
      </c>
      <c r="L31" s="47"/>
      <c r="M31" s="47"/>
      <c r="N31" s="47"/>
      <c r="O31" s="47"/>
      <c r="P31" s="87">
        <f t="shared" si="2"/>
        <v>387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2"/>
        <v>0</v>
      </c>
      <c r="AJ31" s="35"/>
      <c r="AK31" s="18">
        <v>41087</v>
      </c>
      <c r="AL31" s="83">
        <f t="shared" si="6"/>
        <v>0</v>
      </c>
      <c r="AM31" s="47"/>
      <c r="AN31" s="47"/>
      <c r="AO31" s="47"/>
      <c r="AP31" s="47"/>
      <c r="AQ31" s="94">
        <f t="shared" si="13"/>
        <v>0</v>
      </c>
      <c r="AR31" s="18">
        <v>41087</v>
      </c>
      <c r="AS31" s="83">
        <f t="shared" si="7"/>
        <v>0</v>
      </c>
      <c r="AT31" s="47"/>
      <c r="AU31" s="47"/>
      <c r="AV31" s="94">
        <f t="shared" si="14"/>
        <v>0</v>
      </c>
      <c r="AW31" s="83">
        <f t="shared" si="15"/>
        <v>0</v>
      </c>
      <c r="AX31" s="47"/>
      <c r="AY31" s="47"/>
      <c r="AZ31" s="94">
        <f t="shared" si="19"/>
        <v>0</v>
      </c>
      <c r="BA31" s="99">
        <f t="shared" si="8"/>
        <v>0</v>
      </c>
      <c r="BB31" s="47"/>
      <c r="BC31" s="47"/>
      <c r="BD31" s="47"/>
      <c r="BE31" s="47"/>
      <c r="BF31" s="94">
        <f t="shared" si="16"/>
        <v>0</v>
      </c>
      <c r="BG31" s="99">
        <f t="shared" si="9"/>
        <v>0</v>
      </c>
      <c r="BH31" s="47"/>
      <c r="BI31" s="47"/>
      <c r="BJ31" s="94">
        <f t="shared" si="17"/>
        <v>7</v>
      </c>
      <c r="BK31" s="99">
        <f t="shared" si="10"/>
        <v>0</v>
      </c>
      <c r="BL31" s="47"/>
      <c r="BM31" s="47"/>
      <c r="BN31" s="91">
        <f t="shared" si="18"/>
        <v>0</v>
      </c>
      <c r="BO31" s="101" t="s">
        <v>93</v>
      </c>
    </row>
    <row r="32" spans="1:67" x14ac:dyDescent="0.2">
      <c r="A32" s="18">
        <v>41088</v>
      </c>
      <c r="B32">
        <f t="shared" si="0"/>
        <v>75</v>
      </c>
      <c r="C32">
        <f t="shared" si="11"/>
        <v>469</v>
      </c>
      <c r="D32" s="83">
        <f t="shared" si="1"/>
        <v>75</v>
      </c>
      <c r="E32" s="44"/>
      <c r="F32" s="47"/>
      <c r="G32" s="47">
        <v>3</v>
      </c>
      <c r="H32" s="47">
        <v>45</v>
      </c>
      <c r="I32" s="47">
        <v>27</v>
      </c>
      <c r="J32" s="47"/>
      <c r="K32" s="45"/>
      <c r="L32" s="47"/>
      <c r="M32" s="47"/>
      <c r="N32" s="47"/>
      <c r="O32" s="47"/>
      <c r="P32" s="87">
        <f t="shared" si="2"/>
        <v>462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2"/>
        <v>0</v>
      </c>
      <c r="AJ32" s="35"/>
      <c r="AK32" s="18">
        <v>41088</v>
      </c>
      <c r="AL32" s="83">
        <f t="shared" si="6"/>
        <v>0</v>
      </c>
      <c r="AM32" s="47"/>
      <c r="AN32" s="47"/>
      <c r="AO32" s="47"/>
      <c r="AP32" s="47"/>
      <c r="AQ32" s="94">
        <f t="shared" si="13"/>
        <v>0</v>
      </c>
      <c r="AR32" s="18">
        <v>41088</v>
      </c>
      <c r="AS32" s="83">
        <f t="shared" si="7"/>
        <v>0</v>
      </c>
      <c r="AT32" s="47"/>
      <c r="AU32" s="47"/>
      <c r="AV32" s="94">
        <f t="shared" si="14"/>
        <v>0</v>
      </c>
      <c r="AW32" s="83">
        <f t="shared" si="15"/>
        <v>0</v>
      </c>
      <c r="AX32" s="47"/>
      <c r="AY32" s="47"/>
      <c r="AZ32" s="94">
        <f t="shared" si="19"/>
        <v>0</v>
      </c>
      <c r="BA32" s="99">
        <f t="shared" si="8"/>
        <v>0</v>
      </c>
      <c r="BB32" s="47"/>
      <c r="BC32" s="47"/>
      <c r="BD32" s="47"/>
      <c r="BE32" s="47"/>
      <c r="BF32" s="94">
        <f t="shared" si="16"/>
        <v>0</v>
      </c>
      <c r="BG32" s="99">
        <f t="shared" si="9"/>
        <v>0</v>
      </c>
      <c r="BH32" s="47"/>
      <c r="BI32" s="47"/>
      <c r="BJ32" s="94">
        <f t="shared" si="17"/>
        <v>7</v>
      </c>
      <c r="BK32" s="99">
        <f t="shared" si="10"/>
        <v>0</v>
      </c>
      <c r="BL32" s="47"/>
      <c r="BM32" s="47"/>
      <c r="BN32" s="91">
        <f t="shared" si="18"/>
        <v>0</v>
      </c>
      <c r="BO32" s="101" t="s">
        <v>94</v>
      </c>
    </row>
    <row r="33" spans="1:67" x14ac:dyDescent="0.2">
      <c r="A33" s="18">
        <v>41089</v>
      </c>
      <c r="B33">
        <f t="shared" si="0"/>
        <v>54</v>
      </c>
      <c r="C33">
        <f t="shared" si="11"/>
        <v>523</v>
      </c>
      <c r="D33" s="83">
        <f t="shared" si="1"/>
        <v>54</v>
      </c>
      <c r="E33" s="44"/>
      <c r="F33" s="47"/>
      <c r="G33" s="47"/>
      <c r="H33" s="47"/>
      <c r="I33" s="47">
        <v>18</v>
      </c>
      <c r="J33" s="47">
        <v>36</v>
      </c>
      <c r="K33" s="45"/>
      <c r="L33" s="47"/>
      <c r="M33" s="47"/>
      <c r="N33" s="47"/>
      <c r="O33" s="47"/>
      <c r="P33" s="87">
        <f t="shared" si="2"/>
        <v>516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2"/>
        <v>0</v>
      </c>
      <c r="AJ33" s="35"/>
      <c r="AK33" s="18">
        <v>41089</v>
      </c>
      <c r="AL33" s="83">
        <f t="shared" si="6"/>
        <v>0</v>
      </c>
      <c r="AM33" s="47"/>
      <c r="AN33" s="47"/>
      <c r="AO33" s="47"/>
      <c r="AP33" s="47"/>
      <c r="AQ33" s="94">
        <f t="shared" si="13"/>
        <v>0</v>
      </c>
      <c r="AR33" s="18">
        <v>41089</v>
      </c>
      <c r="AS33" s="83">
        <f t="shared" si="7"/>
        <v>0</v>
      </c>
      <c r="AT33" s="47"/>
      <c r="AU33" s="47"/>
      <c r="AV33" s="94">
        <f t="shared" si="14"/>
        <v>0</v>
      </c>
      <c r="AW33" s="83">
        <f t="shared" si="15"/>
        <v>0</v>
      </c>
      <c r="AX33" s="47"/>
      <c r="AY33" s="47"/>
      <c r="AZ33" s="94">
        <f t="shared" si="19"/>
        <v>0</v>
      </c>
      <c r="BA33" s="99">
        <f t="shared" si="8"/>
        <v>0</v>
      </c>
      <c r="BB33" s="47"/>
      <c r="BC33" s="47"/>
      <c r="BD33" s="47"/>
      <c r="BE33" s="47"/>
      <c r="BF33" s="94">
        <f t="shared" si="16"/>
        <v>0</v>
      </c>
      <c r="BG33" s="99">
        <f t="shared" si="9"/>
        <v>0</v>
      </c>
      <c r="BH33" s="47"/>
      <c r="BI33" s="47"/>
      <c r="BJ33" s="94">
        <f t="shared" si="17"/>
        <v>7</v>
      </c>
      <c r="BK33" s="99">
        <f t="shared" si="10"/>
        <v>0</v>
      </c>
      <c r="BL33" s="47"/>
      <c r="BM33" s="47"/>
      <c r="BN33" s="91">
        <f t="shared" si="18"/>
        <v>0</v>
      </c>
      <c r="BO33" s="101" t="s">
        <v>95</v>
      </c>
    </row>
    <row r="34" spans="1:67" x14ac:dyDescent="0.2">
      <c r="A34" s="18">
        <v>41090</v>
      </c>
      <c r="B34">
        <f t="shared" si="0"/>
        <v>173</v>
      </c>
      <c r="C34">
        <f t="shared" si="11"/>
        <v>696</v>
      </c>
      <c r="D34" s="84">
        <f t="shared" si="1"/>
        <v>172</v>
      </c>
      <c r="E34" s="44">
        <v>162</v>
      </c>
      <c r="F34" s="47"/>
      <c r="G34" s="47"/>
      <c r="H34" s="47"/>
      <c r="I34" s="47"/>
      <c r="J34" s="47">
        <v>10</v>
      </c>
      <c r="K34" s="45"/>
      <c r="L34" s="47"/>
      <c r="M34" s="47"/>
      <c r="N34" s="47"/>
      <c r="O34" s="47"/>
      <c r="P34" s="87">
        <f t="shared" si="2"/>
        <v>688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0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2"/>
        <v>0</v>
      </c>
      <c r="AJ34" s="36"/>
      <c r="AK34" s="18">
        <v>41090</v>
      </c>
      <c r="AL34" s="83">
        <f t="shared" si="6"/>
        <v>0</v>
      </c>
      <c r="AM34" s="47"/>
      <c r="AN34" s="47"/>
      <c r="AO34" s="47"/>
      <c r="AP34" s="47"/>
      <c r="AQ34" s="94">
        <f t="shared" si="13"/>
        <v>0</v>
      </c>
      <c r="AR34" s="18">
        <v>41090</v>
      </c>
      <c r="AS34" s="83">
        <f t="shared" si="7"/>
        <v>0</v>
      </c>
      <c r="AT34" s="47"/>
      <c r="AU34" s="47"/>
      <c r="AV34" s="94">
        <f t="shared" si="14"/>
        <v>0</v>
      </c>
      <c r="AW34" s="83">
        <f t="shared" si="15"/>
        <v>0</v>
      </c>
      <c r="AX34" s="47"/>
      <c r="AY34" s="47"/>
      <c r="AZ34" s="94">
        <f t="shared" si="19"/>
        <v>0</v>
      </c>
      <c r="BA34" s="99">
        <f t="shared" si="8"/>
        <v>0</v>
      </c>
      <c r="BB34" s="47"/>
      <c r="BC34" s="47"/>
      <c r="BD34" s="47"/>
      <c r="BE34" s="47"/>
      <c r="BF34" s="94">
        <f t="shared" si="16"/>
        <v>0</v>
      </c>
      <c r="BG34" s="99">
        <f t="shared" si="9"/>
        <v>1</v>
      </c>
      <c r="BH34" s="47">
        <v>1</v>
      </c>
      <c r="BI34" s="47"/>
      <c r="BJ34" s="94">
        <f t="shared" si="17"/>
        <v>8</v>
      </c>
      <c r="BK34" s="99">
        <f t="shared" si="10"/>
        <v>0</v>
      </c>
      <c r="BL34" s="47"/>
      <c r="BM34" s="47"/>
      <c r="BN34" s="91">
        <f t="shared" si="18"/>
        <v>0</v>
      </c>
      <c r="BO34" s="105"/>
    </row>
    <row r="35" spans="1:67" s="30" customFormat="1" x14ac:dyDescent="0.2">
      <c r="A35" s="28" t="s">
        <v>58</v>
      </c>
      <c r="B35" s="29"/>
      <c r="C35" s="29"/>
      <c r="D35" s="37">
        <f t="shared" ref="D35:AP35" si="20">SUM(D5:D34)</f>
        <v>688</v>
      </c>
      <c r="E35" s="37">
        <f t="shared" si="20"/>
        <v>330</v>
      </c>
      <c r="F35" s="37">
        <f t="shared" si="20"/>
        <v>0</v>
      </c>
      <c r="G35" s="37">
        <f t="shared" si="20"/>
        <v>49</v>
      </c>
      <c r="H35" s="37">
        <f t="shared" si="20"/>
        <v>49</v>
      </c>
      <c r="I35" s="37">
        <f t="shared" si="20"/>
        <v>49</v>
      </c>
      <c r="J35" s="37">
        <f t="shared" si="20"/>
        <v>50</v>
      </c>
      <c r="K35" s="37">
        <f>SUM(K5:K34)</f>
        <v>161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688</v>
      </c>
      <c r="Q35" s="37">
        <f t="shared" si="20"/>
        <v>0</v>
      </c>
      <c r="R35" s="37">
        <f t="shared" si="20"/>
        <v>0</v>
      </c>
      <c r="S35" s="37">
        <f>SUM(S5:S34)</f>
        <v>0</v>
      </c>
      <c r="T35" s="37">
        <f t="shared" si="20"/>
        <v>0</v>
      </c>
      <c r="U35" s="37">
        <f t="shared" si="20"/>
        <v>0</v>
      </c>
      <c r="V35" s="37">
        <f>SUM(V5:V34)</f>
        <v>0</v>
      </c>
      <c r="W35" s="37">
        <f t="shared" si="20"/>
        <v>0</v>
      </c>
      <c r="X35" s="37">
        <f t="shared" si="20"/>
        <v>0</v>
      </c>
      <c r="Y35" s="37">
        <f t="shared" si="20"/>
        <v>0</v>
      </c>
      <c r="Z35" s="37">
        <f>SUM(Z34)</f>
        <v>0</v>
      </c>
      <c r="AA35" s="37">
        <f t="shared" si="20"/>
        <v>0</v>
      </c>
      <c r="AB35" s="37">
        <f t="shared" si="20"/>
        <v>0</v>
      </c>
      <c r="AC35" s="37">
        <f t="shared" si="20"/>
        <v>0</v>
      </c>
      <c r="AD35" s="37">
        <f t="shared" si="20"/>
        <v>0</v>
      </c>
      <c r="AE35" s="37">
        <f t="shared" si="20"/>
        <v>0</v>
      </c>
      <c r="AF35" s="37">
        <f t="shared" si="20"/>
        <v>0</v>
      </c>
      <c r="AG35" s="37">
        <f t="shared" si="20"/>
        <v>0</v>
      </c>
      <c r="AH35" s="37">
        <f t="shared" si="20"/>
        <v>0</v>
      </c>
      <c r="AI35" s="37">
        <f>SUM(AI34)</f>
        <v>0</v>
      </c>
      <c r="AJ35" s="37"/>
      <c r="AK35" s="29"/>
      <c r="AL35" s="37">
        <f t="shared" si="20"/>
        <v>0</v>
      </c>
      <c r="AM35" s="37">
        <f t="shared" si="20"/>
        <v>0</v>
      </c>
      <c r="AN35" s="37">
        <f t="shared" si="20"/>
        <v>0</v>
      </c>
      <c r="AO35" s="37">
        <f t="shared" si="20"/>
        <v>0</v>
      </c>
      <c r="AP35" s="37">
        <f t="shared" si="20"/>
        <v>0</v>
      </c>
      <c r="AQ35" s="37">
        <f>SUM(AQ34)</f>
        <v>0</v>
      </c>
      <c r="AR35" s="29"/>
      <c r="AS35" s="37">
        <f>SUM(AS5:AS34)</f>
        <v>0</v>
      </c>
      <c r="AT35" s="37">
        <f t="shared" ref="AT35:BG35" si="21">SUM(AT5:AT34)</f>
        <v>0</v>
      </c>
      <c r="AU35" s="37">
        <f t="shared" si="21"/>
        <v>0</v>
      </c>
      <c r="AV35" s="37">
        <f>SUM(AV34)</f>
        <v>0</v>
      </c>
      <c r="AW35" s="37">
        <f t="shared" si="21"/>
        <v>0</v>
      </c>
      <c r="AX35" s="37">
        <f t="shared" si="21"/>
        <v>0</v>
      </c>
      <c r="AY35" s="37">
        <f t="shared" si="21"/>
        <v>0</v>
      </c>
      <c r="AZ35" s="37">
        <f>SUM(AZ34)</f>
        <v>0</v>
      </c>
      <c r="BA35" s="37">
        <f t="shared" si="21"/>
        <v>0</v>
      </c>
      <c r="BB35" s="37">
        <f>SUM(BB5:BB34)</f>
        <v>0</v>
      </c>
      <c r="BC35" s="37">
        <f>SUM(BC5:BC34)</f>
        <v>0</v>
      </c>
      <c r="BD35" s="37">
        <f t="shared" si="21"/>
        <v>0</v>
      </c>
      <c r="BE35" s="37">
        <f t="shared" si="21"/>
        <v>0</v>
      </c>
      <c r="BF35" s="37">
        <f>SUM(BF34)</f>
        <v>0</v>
      </c>
      <c r="BG35" s="37">
        <f t="shared" si="21"/>
        <v>8</v>
      </c>
      <c r="BH35" s="37">
        <f>SUM(BH5:BH34)</f>
        <v>8</v>
      </c>
      <c r="BI35" s="37">
        <f>SUM(BI5:BI34)</f>
        <v>0</v>
      </c>
      <c r="BJ35" s="37">
        <f>SUM(BJ34)</f>
        <v>8</v>
      </c>
      <c r="BK35" s="37">
        <f>SUM(BK5:BK34)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BG2:BJ2"/>
    <mergeCell ref="R4:S4"/>
    <mergeCell ref="BK2:BN2"/>
    <mergeCell ref="AF4:AG4"/>
    <mergeCell ref="BA2:BF2"/>
    <mergeCell ref="AN4:AO4"/>
    <mergeCell ref="AS2:AV2"/>
    <mergeCell ref="AW2:AZ2"/>
    <mergeCell ref="AL2:AQ2"/>
    <mergeCell ref="AA2:AI2"/>
    <mergeCell ref="AB4:AC4"/>
    <mergeCell ref="Q2:Z2"/>
    <mergeCell ref="D2:P2"/>
    <mergeCell ref="T4:V4"/>
  </mergeCells>
  <phoneticPr fontId="2" type="noConversion"/>
  <pageMargins left="0.25" right="0.25" top="0.25" bottom="0.25" header="0.25" footer="0.25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8"/>
  <sheetViews>
    <sheetView zoomScale="75" workbookViewId="0">
      <selection activeCell="K33" sqref="K33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42578125" customWidth="1"/>
    <col min="19" max="19" width="6.140625" customWidth="1"/>
    <col min="20" max="21" width="6" customWidth="1"/>
    <col min="22" max="22" width="8.140625" customWidth="1"/>
    <col min="23" max="23" width="6.85546875" customWidth="1"/>
    <col min="24" max="24" width="8" customWidth="1"/>
    <col min="25" max="25" width="5.85546875" customWidth="1"/>
    <col min="26" max="27" width="6.5703125" customWidth="1"/>
    <col min="28" max="28" width="7.5703125" customWidth="1"/>
    <col min="30" max="30" width="7.7109375" customWidth="1"/>
    <col min="32" max="32" width="7.42578125" customWidth="1"/>
    <col min="34" max="34" width="7.5703125" customWidth="1"/>
    <col min="35" max="35" width="7.42578125" customWidth="1"/>
    <col min="36" max="36" width="7.140625" customWidth="1"/>
    <col min="37" max="37" width="1.28515625" customWidth="1"/>
    <col min="38" max="38" width="9.140625" style="3"/>
    <col min="39" max="39" width="7" customWidth="1"/>
    <col min="42" max="42" width="8.140625" customWidth="1"/>
    <col min="43" max="43" width="6.28515625" customWidth="1"/>
    <col min="44" max="44" width="7" customWidth="1"/>
    <col min="45" max="45" width="8.5703125" style="3" customWidth="1"/>
    <col min="46" max="47" width="5.28515625" customWidth="1"/>
    <col min="48" max="48" width="5.42578125" customWidth="1"/>
    <col min="49" max="49" width="7.28515625" customWidth="1"/>
    <col min="50" max="50" width="6.85546875" customWidth="1"/>
    <col min="51" max="51" width="6.28515625" customWidth="1"/>
    <col min="52" max="52" width="6" customWidth="1"/>
    <col min="53" max="53" width="7" customWidth="1"/>
    <col min="54" max="54" width="7.140625" customWidth="1"/>
    <col min="55" max="55" width="5.85546875" customWidth="1"/>
    <col min="56" max="56" width="6.28515625" customWidth="1"/>
    <col min="57" max="57" width="6.85546875" customWidth="1"/>
    <col min="58" max="58" width="5.140625" customWidth="1"/>
    <col min="59" max="60" width="6.85546875" customWidth="1"/>
    <col min="61" max="61" width="6" customWidth="1"/>
    <col min="62" max="62" width="5.28515625" customWidth="1"/>
    <col min="63" max="63" width="5.7109375" customWidth="1"/>
    <col min="64" max="65" width="5.85546875" customWidth="1"/>
    <col min="66" max="66" width="5.5703125" customWidth="1"/>
    <col min="67" max="67" width="5.42578125" customWidth="1"/>
    <col min="68" max="68" width="35.5703125" customWidth="1"/>
  </cols>
  <sheetData>
    <row r="1" spans="1:68" s="3" customFormat="1" ht="11.25" x14ac:dyDescent="0.2"/>
    <row r="2" spans="1:68" s="3" customFormat="1" x14ac:dyDescent="0.2">
      <c r="B2" s="16" t="s">
        <v>0</v>
      </c>
      <c r="C2" s="16"/>
      <c r="D2" s="149" t="s">
        <v>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49" t="s">
        <v>2</v>
      </c>
      <c r="R2" s="150"/>
      <c r="S2" s="150"/>
      <c r="T2" s="150"/>
      <c r="U2" s="150"/>
      <c r="V2" s="150"/>
      <c r="W2" s="150"/>
      <c r="X2" s="150"/>
      <c r="Y2" s="150"/>
      <c r="Z2" s="151"/>
      <c r="AA2" s="55"/>
      <c r="AB2" s="149" t="s">
        <v>3</v>
      </c>
      <c r="AC2" s="150"/>
      <c r="AD2" s="150"/>
      <c r="AE2" s="150"/>
      <c r="AF2" s="150"/>
      <c r="AG2" s="150"/>
      <c r="AH2" s="150"/>
      <c r="AI2" s="150"/>
      <c r="AJ2" s="151"/>
      <c r="AK2" s="40"/>
      <c r="AM2" s="149" t="s">
        <v>4</v>
      </c>
      <c r="AN2" s="150"/>
      <c r="AO2" s="150"/>
      <c r="AP2" s="150"/>
      <c r="AQ2" s="150"/>
      <c r="AR2" s="151"/>
      <c r="AT2" s="149" t="s">
        <v>5</v>
      </c>
      <c r="AU2" s="150"/>
      <c r="AV2" s="150"/>
      <c r="AW2" s="151"/>
      <c r="AX2" s="166" t="s">
        <v>6</v>
      </c>
      <c r="AY2" s="167"/>
      <c r="AZ2" s="167"/>
      <c r="BA2" s="168"/>
      <c r="BB2" s="149" t="s">
        <v>7</v>
      </c>
      <c r="BC2" s="150"/>
      <c r="BD2" s="150"/>
      <c r="BE2" s="150"/>
      <c r="BF2" s="150"/>
      <c r="BG2" s="151"/>
      <c r="BH2" s="149" t="s">
        <v>8</v>
      </c>
      <c r="BI2" s="150"/>
      <c r="BJ2" s="150"/>
      <c r="BK2" s="151"/>
      <c r="BL2" s="149" t="s">
        <v>35</v>
      </c>
      <c r="BM2" s="150"/>
      <c r="BN2" s="150"/>
      <c r="BO2" s="151"/>
      <c r="BP2" s="42" t="s">
        <v>36</v>
      </c>
    </row>
    <row r="3" spans="1:68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1"/>
      <c r="AB3" s="89" t="s">
        <v>10</v>
      </c>
      <c r="AC3" s="24" t="s">
        <v>16</v>
      </c>
      <c r="AD3" s="24" t="s">
        <v>22</v>
      </c>
      <c r="AE3" s="25" t="s">
        <v>17</v>
      </c>
      <c r="AF3" s="26" t="s">
        <v>22</v>
      </c>
      <c r="AG3" s="27" t="s">
        <v>17</v>
      </c>
      <c r="AH3" s="27" t="s">
        <v>22</v>
      </c>
      <c r="AI3" s="1" t="s">
        <v>15</v>
      </c>
      <c r="AJ3" s="85" t="s">
        <v>11</v>
      </c>
      <c r="AK3" s="41"/>
      <c r="AL3" s="4" t="s">
        <v>9</v>
      </c>
      <c r="AM3" s="88" t="s">
        <v>10</v>
      </c>
      <c r="AN3" s="9" t="s">
        <v>22</v>
      </c>
      <c r="AO3" s="19" t="s">
        <v>19</v>
      </c>
      <c r="AP3" s="20" t="s">
        <v>26</v>
      </c>
      <c r="AQ3" s="1" t="s">
        <v>15</v>
      </c>
      <c r="AR3" s="85" t="s">
        <v>11</v>
      </c>
      <c r="AS3" s="4" t="s">
        <v>9</v>
      </c>
      <c r="AT3" s="88" t="s">
        <v>10</v>
      </c>
      <c r="AU3" s="1" t="s">
        <v>22</v>
      </c>
      <c r="AV3" s="1" t="s">
        <v>15</v>
      </c>
      <c r="AW3" s="81" t="s">
        <v>11</v>
      </c>
      <c r="AX3" s="96" t="s">
        <v>10</v>
      </c>
      <c r="AY3" s="22" t="s">
        <v>16</v>
      </c>
      <c r="AZ3" s="23" t="s">
        <v>15</v>
      </c>
      <c r="BA3" s="97" t="s">
        <v>11</v>
      </c>
      <c r="BB3" s="93" t="s">
        <v>10</v>
      </c>
      <c r="BC3" s="31" t="s">
        <v>16</v>
      </c>
      <c r="BD3" s="38" t="s">
        <v>22</v>
      </c>
      <c r="BE3" s="39" t="s">
        <v>37</v>
      </c>
      <c r="BF3" s="1" t="s">
        <v>28</v>
      </c>
      <c r="BG3" s="81" t="s">
        <v>11</v>
      </c>
      <c r="BH3" s="93" t="s">
        <v>10</v>
      </c>
      <c r="BI3" s="1" t="s">
        <v>63</v>
      </c>
      <c r="BJ3" s="1" t="s">
        <v>28</v>
      </c>
      <c r="BK3" s="85" t="s">
        <v>11</v>
      </c>
      <c r="BL3" s="93" t="s">
        <v>10</v>
      </c>
      <c r="BM3" s="1" t="s">
        <v>62</v>
      </c>
      <c r="BN3" s="1" t="s">
        <v>28</v>
      </c>
      <c r="BO3" s="85" t="s">
        <v>11</v>
      </c>
      <c r="BP3" s="2"/>
    </row>
    <row r="4" spans="1:68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2"/>
      <c r="AB4" s="89"/>
      <c r="AC4" s="157" t="s">
        <v>32</v>
      </c>
      <c r="AD4" s="165"/>
      <c r="AE4" s="11" t="s">
        <v>31</v>
      </c>
      <c r="AF4" s="12" t="s">
        <v>33</v>
      </c>
      <c r="AG4" s="159" t="s">
        <v>23</v>
      </c>
      <c r="AH4" s="160"/>
      <c r="AI4" s="1"/>
      <c r="AJ4" s="89"/>
      <c r="AK4" s="1"/>
      <c r="AL4" s="1"/>
      <c r="AM4" s="93"/>
      <c r="AN4" s="13" t="s">
        <v>34</v>
      </c>
      <c r="AO4" s="159" t="s">
        <v>24</v>
      </c>
      <c r="AP4" s="160"/>
      <c r="AQ4" s="1"/>
      <c r="AR4" s="89"/>
      <c r="AS4" s="1"/>
      <c r="AT4" s="93"/>
      <c r="AU4" s="8"/>
      <c r="AV4" s="8"/>
      <c r="AW4" s="81"/>
      <c r="AX4" s="93"/>
      <c r="AY4" s="8"/>
      <c r="AZ4" s="8"/>
      <c r="BA4" s="81"/>
      <c r="BB4" s="98"/>
      <c r="BC4" s="14"/>
      <c r="BD4" s="14"/>
      <c r="BE4" s="14"/>
      <c r="BF4" s="8"/>
      <c r="BG4" s="100"/>
      <c r="BH4" s="88"/>
      <c r="BI4" s="5"/>
      <c r="BJ4" s="8"/>
      <c r="BK4" s="81"/>
      <c r="BL4" s="88"/>
      <c r="BM4" s="1"/>
      <c r="BN4" s="1"/>
      <c r="BO4" s="100"/>
      <c r="BP4" s="1"/>
    </row>
    <row r="5" spans="1:68" ht="12.75" customHeight="1" x14ac:dyDescent="0.2">
      <c r="A5" s="18">
        <v>41091</v>
      </c>
      <c r="B5">
        <f t="shared" ref="B5:B35" si="0">SUM(D5+Q5+AB5+AM5+AT5+AX5+BB5+BH5+BL5)</f>
        <v>89</v>
      </c>
      <c r="C5">
        <f>SUM(B5)</f>
        <v>89</v>
      </c>
      <c r="D5" s="82">
        <f>SUM(E5:O5)</f>
        <v>89</v>
      </c>
      <c r="E5" s="44"/>
      <c r="F5" s="45"/>
      <c r="G5" s="45"/>
      <c r="H5" s="45"/>
      <c r="I5" s="45"/>
      <c r="J5" s="45"/>
      <c r="K5" s="45">
        <v>89</v>
      </c>
      <c r="L5" s="47"/>
      <c r="M5" s="47"/>
      <c r="N5" s="47"/>
      <c r="O5" s="43"/>
      <c r="P5" s="87">
        <f>SUM(E5:O5)</f>
        <v>89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0">
        <f>SUM(R5:Y5)</f>
        <v>0</v>
      </c>
      <c r="AA5" s="35"/>
      <c r="AB5" s="91">
        <f>SUM(AC5:AI5)</f>
        <v>0</v>
      </c>
      <c r="AC5" s="47"/>
      <c r="AD5" s="47"/>
      <c r="AE5" s="47"/>
      <c r="AF5" s="47"/>
      <c r="AG5" s="47"/>
      <c r="AH5" s="47"/>
      <c r="AI5" s="47"/>
      <c r="AJ5" s="94">
        <f>SUM(AC5:AI5)</f>
        <v>0</v>
      </c>
      <c r="AK5" s="35"/>
      <c r="AL5" s="18">
        <v>41091</v>
      </c>
      <c r="AM5" s="83">
        <f>SUM(AN5:AQ5)</f>
        <v>0</v>
      </c>
      <c r="AN5" s="47"/>
      <c r="AO5" s="47"/>
      <c r="AP5" s="47"/>
      <c r="AQ5" s="47"/>
      <c r="AR5" s="94">
        <f>SUM(AN5:AQ5)</f>
        <v>0</v>
      </c>
      <c r="AS5" s="18">
        <v>41091</v>
      </c>
      <c r="AT5" s="83">
        <f>SUM(AU5:AV5)</f>
        <v>0</v>
      </c>
      <c r="AU5" s="47"/>
      <c r="AV5" s="47"/>
      <c r="AW5" s="94">
        <f>SUM(AT5:AV5)</f>
        <v>0</v>
      </c>
      <c r="AX5" s="83">
        <f>SUM(AY5:AZ5)</f>
        <v>0</v>
      </c>
      <c r="AY5" s="47"/>
      <c r="AZ5" s="47"/>
      <c r="BA5" s="94">
        <f>SUM(AY5:AZ5)</f>
        <v>0</v>
      </c>
      <c r="BB5" s="99">
        <f>SUM(BC5:BF5)</f>
        <v>0</v>
      </c>
      <c r="BC5" s="47"/>
      <c r="BD5" s="47"/>
      <c r="BE5" s="47"/>
      <c r="BF5" s="47"/>
      <c r="BG5" s="94">
        <f>SUM(BC5:BF5)</f>
        <v>0</v>
      </c>
      <c r="BH5" s="99">
        <f>SUM(BI5:BJ5)</f>
        <v>0</v>
      </c>
      <c r="BI5" s="47"/>
      <c r="BJ5" s="47"/>
      <c r="BK5" s="94">
        <f>SUM(BI5:BJ5)</f>
        <v>0</v>
      </c>
      <c r="BL5" s="99">
        <f>SUM(BM5:BN5)</f>
        <v>0</v>
      </c>
      <c r="BM5" s="47"/>
      <c r="BN5" s="47"/>
      <c r="BO5" s="90">
        <f>SUM(BM5:BN5)</f>
        <v>0</v>
      </c>
      <c r="BP5" s="101"/>
    </row>
    <row r="6" spans="1:68" ht="12.75" customHeight="1" x14ac:dyDescent="0.2">
      <c r="A6" s="18">
        <v>41092</v>
      </c>
      <c r="B6">
        <f t="shared" si="0"/>
        <v>222</v>
      </c>
      <c r="C6">
        <f>SUM(C5+B6)</f>
        <v>311</v>
      </c>
      <c r="D6" s="83">
        <f t="shared" ref="D6:D35" si="1">SUM(E6:O6)</f>
        <v>222</v>
      </c>
      <c r="E6" s="44"/>
      <c r="F6" s="45"/>
      <c r="G6" s="45"/>
      <c r="H6" s="45"/>
      <c r="I6" s="45"/>
      <c r="J6" s="45"/>
      <c r="K6" s="45">
        <v>222</v>
      </c>
      <c r="L6" s="47"/>
      <c r="M6" s="47"/>
      <c r="N6" s="47"/>
      <c r="O6" s="45"/>
      <c r="P6" s="87">
        <f t="shared" ref="P6:P35" si="2">SUM(P5+D6)</f>
        <v>311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1">
        <f t="shared" ref="Z6:Z35" si="4">SUM(Z5+Q6)</f>
        <v>0</v>
      </c>
      <c r="AA6" s="35"/>
      <c r="AB6" s="91">
        <f t="shared" ref="AB6:AB35" si="5">SUM(AC6:AI6)</f>
        <v>0</v>
      </c>
      <c r="AC6" s="47"/>
      <c r="AD6" s="47"/>
      <c r="AE6" s="47"/>
      <c r="AF6" s="47"/>
      <c r="AG6" s="47"/>
      <c r="AH6" s="47"/>
      <c r="AI6" s="47"/>
      <c r="AJ6" s="94">
        <f>SUM(AJ5+AB6)</f>
        <v>0</v>
      </c>
      <c r="AK6" s="35"/>
      <c r="AL6" s="18">
        <v>41092</v>
      </c>
      <c r="AM6" s="83">
        <f t="shared" ref="AM6:AM35" si="6">SUM(AN6:AQ6)</f>
        <v>0</v>
      </c>
      <c r="AN6" s="47"/>
      <c r="AO6" s="47"/>
      <c r="AP6" s="47"/>
      <c r="AQ6" s="47"/>
      <c r="AR6" s="94">
        <f>SUM(AR5+AM6)</f>
        <v>0</v>
      </c>
      <c r="AS6" s="18">
        <v>41092</v>
      </c>
      <c r="AT6" s="83">
        <f t="shared" ref="AT6:AT35" si="7">SUM(AU6:AV6)</f>
        <v>0</v>
      </c>
      <c r="AU6" s="47"/>
      <c r="AV6" s="47"/>
      <c r="AW6" s="94">
        <f>SUM(AT6+AW5)</f>
        <v>0</v>
      </c>
      <c r="AX6" s="83">
        <f t="shared" ref="AX6:AX35" si="8">SUM(AY6:AZ6)</f>
        <v>0</v>
      </c>
      <c r="AY6" s="47"/>
      <c r="AZ6" s="47"/>
      <c r="BA6" s="94">
        <f>SUM(AX6+BA5)</f>
        <v>0</v>
      </c>
      <c r="BB6" s="99">
        <f t="shared" ref="BB6:BB35" si="9">SUM(BC6:BF6)</f>
        <v>0</v>
      </c>
      <c r="BC6" s="47"/>
      <c r="BD6" s="47"/>
      <c r="BE6" s="47"/>
      <c r="BF6" s="47"/>
      <c r="BG6" s="94">
        <f>SUM(BB6+BG5)</f>
        <v>0</v>
      </c>
      <c r="BH6" s="99">
        <f t="shared" ref="BH6:BH35" si="10">SUM(BI6:BJ6)</f>
        <v>0</v>
      </c>
      <c r="BI6" s="47"/>
      <c r="BJ6" s="47"/>
      <c r="BK6" s="94">
        <f>SUM(BH6+BK5)</f>
        <v>0</v>
      </c>
      <c r="BL6" s="99">
        <f t="shared" ref="BL6:BL35" si="11">SUM(BM6:BN6)</f>
        <v>0</v>
      </c>
      <c r="BM6" s="47"/>
      <c r="BN6" s="47"/>
      <c r="BO6" s="91">
        <f>SUM(BL6+BO5)</f>
        <v>0</v>
      </c>
      <c r="BP6" s="101" t="s">
        <v>96</v>
      </c>
    </row>
    <row r="7" spans="1:68" ht="12.75" customHeight="1" x14ac:dyDescent="0.2">
      <c r="A7" s="18">
        <v>41093</v>
      </c>
      <c r="B7">
        <f t="shared" si="0"/>
        <v>138</v>
      </c>
      <c r="C7">
        <f t="shared" ref="C7:C35" si="12">SUM(C6+B7)</f>
        <v>449</v>
      </c>
      <c r="D7" s="83">
        <f t="shared" si="1"/>
        <v>138</v>
      </c>
      <c r="E7" s="44"/>
      <c r="F7" s="45"/>
      <c r="G7" s="45">
        <v>85</v>
      </c>
      <c r="H7" s="45"/>
      <c r="I7" s="45"/>
      <c r="J7" s="45"/>
      <c r="K7" s="45">
        <v>53</v>
      </c>
      <c r="L7" s="47"/>
      <c r="M7" s="47"/>
      <c r="N7" s="47"/>
      <c r="O7" s="45"/>
      <c r="P7" s="87">
        <f t="shared" si="2"/>
        <v>449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1">
        <f t="shared" si="4"/>
        <v>0</v>
      </c>
      <c r="AA7" s="35"/>
      <c r="AB7" s="91">
        <f t="shared" si="5"/>
        <v>0</v>
      </c>
      <c r="AC7" s="47"/>
      <c r="AD7" s="47"/>
      <c r="AE7" s="47"/>
      <c r="AF7" s="47"/>
      <c r="AG7" s="47"/>
      <c r="AH7" s="47"/>
      <c r="AI7" s="47"/>
      <c r="AJ7" s="94">
        <f t="shared" ref="AJ7:AJ35" si="13">SUM(AJ6+AB7)</f>
        <v>0</v>
      </c>
      <c r="AK7" s="35"/>
      <c r="AL7" s="18">
        <v>41093</v>
      </c>
      <c r="AM7" s="83">
        <f t="shared" si="6"/>
        <v>0</v>
      </c>
      <c r="AN7" s="47"/>
      <c r="AO7" s="47"/>
      <c r="AP7" s="47"/>
      <c r="AQ7" s="47"/>
      <c r="AR7" s="94">
        <f t="shared" ref="AR7:AR35" si="14">SUM(AR6+AM7)</f>
        <v>0</v>
      </c>
      <c r="AS7" s="18">
        <v>41093</v>
      </c>
      <c r="AT7" s="83">
        <f t="shared" si="7"/>
        <v>0</v>
      </c>
      <c r="AU7" s="47"/>
      <c r="AV7" s="47"/>
      <c r="AW7" s="94">
        <f t="shared" ref="AW7:AW35" si="15">SUM(AT7+AW6)</f>
        <v>0</v>
      </c>
      <c r="AX7" s="83">
        <f t="shared" si="8"/>
        <v>0</v>
      </c>
      <c r="AY7" s="47"/>
      <c r="AZ7" s="47"/>
      <c r="BA7" s="94">
        <f t="shared" ref="BA7:BA35" si="16">SUM(AX7+BA6)</f>
        <v>0</v>
      </c>
      <c r="BB7" s="99">
        <f t="shared" si="9"/>
        <v>0</v>
      </c>
      <c r="BC7" s="47"/>
      <c r="BD7" s="47"/>
      <c r="BE7" s="47"/>
      <c r="BF7" s="47"/>
      <c r="BG7" s="94">
        <f t="shared" ref="BG7:BG35" si="17">SUM(BB7+BG6)</f>
        <v>0</v>
      </c>
      <c r="BH7" s="99">
        <f t="shared" si="10"/>
        <v>0</v>
      </c>
      <c r="BI7" s="47"/>
      <c r="BJ7" s="47"/>
      <c r="BK7" s="94">
        <f t="shared" ref="BK7:BK35" si="18">SUM(BH7+BK6)</f>
        <v>0</v>
      </c>
      <c r="BL7" s="99">
        <f t="shared" si="11"/>
        <v>0</v>
      </c>
      <c r="BM7" s="47"/>
      <c r="BN7" s="47"/>
      <c r="BO7" s="91">
        <f t="shared" ref="BO7:BO35" si="19">SUM(BL7+BO6)</f>
        <v>0</v>
      </c>
      <c r="BP7" s="101" t="s">
        <v>94</v>
      </c>
    </row>
    <row r="8" spans="1:68" ht="12.75" customHeight="1" x14ac:dyDescent="0.2">
      <c r="A8" s="18">
        <v>41094</v>
      </c>
      <c r="B8">
        <f t="shared" si="0"/>
        <v>42</v>
      </c>
      <c r="C8">
        <f t="shared" si="12"/>
        <v>491</v>
      </c>
      <c r="D8" s="83">
        <f t="shared" si="1"/>
        <v>42</v>
      </c>
      <c r="E8" s="44"/>
      <c r="F8" s="45"/>
      <c r="G8" s="45">
        <v>42</v>
      </c>
      <c r="H8" s="45"/>
      <c r="I8" s="45"/>
      <c r="J8" s="45"/>
      <c r="K8" s="45"/>
      <c r="L8" s="47"/>
      <c r="M8" s="47"/>
      <c r="N8" s="47"/>
      <c r="O8" s="45"/>
      <c r="P8" s="87">
        <f t="shared" si="2"/>
        <v>491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1">
        <f t="shared" si="4"/>
        <v>0</v>
      </c>
      <c r="AA8" s="35"/>
      <c r="AB8" s="91">
        <f t="shared" si="5"/>
        <v>0</v>
      </c>
      <c r="AC8" s="47"/>
      <c r="AD8" s="47"/>
      <c r="AE8" s="47"/>
      <c r="AF8" s="47"/>
      <c r="AG8" s="47"/>
      <c r="AH8" s="47"/>
      <c r="AI8" s="47"/>
      <c r="AJ8" s="94">
        <f t="shared" si="13"/>
        <v>0</v>
      </c>
      <c r="AK8" s="35"/>
      <c r="AL8" s="18">
        <v>41094</v>
      </c>
      <c r="AM8" s="83">
        <f t="shared" si="6"/>
        <v>0</v>
      </c>
      <c r="AN8" s="47"/>
      <c r="AO8" s="47"/>
      <c r="AP8" s="47"/>
      <c r="AQ8" s="47"/>
      <c r="AR8" s="94">
        <f t="shared" si="14"/>
        <v>0</v>
      </c>
      <c r="AS8" s="18">
        <v>41094</v>
      </c>
      <c r="AT8" s="83">
        <f t="shared" si="7"/>
        <v>0</v>
      </c>
      <c r="AU8" s="47"/>
      <c r="AV8" s="47"/>
      <c r="AW8" s="94">
        <f t="shared" si="15"/>
        <v>0</v>
      </c>
      <c r="AX8" s="83">
        <f t="shared" si="8"/>
        <v>0</v>
      </c>
      <c r="AY8" s="47"/>
      <c r="AZ8" s="47"/>
      <c r="BA8" s="94">
        <f t="shared" si="16"/>
        <v>0</v>
      </c>
      <c r="BB8" s="99">
        <f t="shared" si="9"/>
        <v>0</v>
      </c>
      <c r="BC8" s="47"/>
      <c r="BD8" s="47"/>
      <c r="BE8" s="47"/>
      <c r="BF8" s="47"/>
      <c r="BG8" s="94">
        <f t="shared" si="17"/>
        <v>0</v>
      </c>
      <c r="BH8" s="99">
        <f t="shared" si="10"/>
        <v>0</v>
      </c>
      <c r="BI8" s="47"/>
      <c r="BJ8" s="47"/>
      <c r="BK8" s="94">
        <f t="shared" si="18"/>
        <v>0</v>
      </c>
      <c r="BL8" s="99">
        <f t="shared" si="11"/>
        <v>0</v>
      </c>
      <c r="BM8" s="47"/>
      <c r="BN8" s="47"/>
      <c r="BO8" s="91">
        <f t="shared" si="19"/>
        <v>0</v>
      </c>
      <c r="BP8" s="101"/>
    </row>
    <row r="9" spans="1:68" ht="12.75" customHeight="1" x14ac:dyDescent="0.2">
      <c r="A9" s="18">
        <v>41095</v>
      </c>
      <c r="B9">
        <f t="shared" si="0"/>
        <v>76</v>
      </c>
      <c r="C9">
        <f t="shared" si="12"/>
        <v>567</v>
      </c>
      <c r="D9" s="83">
        <f t="shared" si="1"/>
        <v>76</v>
      </c>
      <c r="E9" s="44"/>
      <c r="F9" s="45"/>
      <c r="G9" s="45"/>
      <c r="H9" s="45">
        <v>74</v>
      </c>
      <c r="I9" s="45"/>
      <c r="J9" s="45"/>
      <c r="K9" s="45"/>
      <c r="L9" s="47"/>
      <c r="M9" s="47"/>
      <c r="N9" s="47"/>
      <c r="O9" s="45">
        <v>2</v>
      </c>
      <c r="P9" s="87">
        <f t="shared" si="2"/>
        <v>567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1">
        <f t="shared" si="4"/>
        <v>0</v>
      </c>
      <c r="AA9" s="35"/>
      <c r="AB9" s="91">
        <f t="shared" si="5"/>
        <v>0</v>
      </c>
      <c r="AC9" s="47"/>
      <c r="AD9" s="47"/>
      <c r="AE9" s="47"/>
      <c r="AF9" s="47"/>
      <c r="AG9" s="47"/>
      <c r="AH9" s="47"/>
      <c r="AI9" s="47"/>
      <c r="AJ9" s="94">
        <f t="shared" si="13"/>
        <v>0</v>
      </c>
      <c r="AK9" s="35"/>
      <c r="AL9" s="18">
        <v>41095</v>
      </c>
      <c r="AM9" s="83">
        <f t="shared" si="6"/>
        <v>0</v>
      </c>
      <c r="AN9" s="47"/>
      <c r="AO9" s="47"/>
      <c r="AP9" s="47"/>
      <c r="AQ9" s="47"/>
      <c r="AR9" s="94">
        <f t="shared" si="14"/>
        <v>0</v>
      </c>
      <c r="AS9" s="18">
        <v>41095</v>
      </c>
      <c r="AT9" s="83">
        <f t="shared" si="7"/>
        <v>0</v>
      </c>
      <c r="AU9" s="47"/>
      <c r="AV9" s="47"/>
      <c r="AW9" s="94">
        <f t="shared" si="15"/>
        <v>0</v>
      </c>
      <c r="AX9" s="83">
        <f t="shared" si="8"/>
        <v>0</v>
      </c>
      <c r="AY9" s="47"/>
      <c r="AZ9" s="47"/>
      <c r="BA9" s="94">
        <f t="shared" si="16"/>
        <v>0</v>
      </c>
      <c r="BB9" s="99">
        <f t="shared" si="9"/>
        <v>0</v>
      </c>
      <c r="BC9" s="47"/>
      <c r="BD9" s="47"/>
      <c r="BE9" s="47"/>
      <c r="BF9" s="47"/>
      <c r="BG9" s="94">
        <f t="shared" si="17"/>
        <v>0</v>
      </c>
      <c r="BH9" s="99">
        <f t="shared" si="10"/>
        <v>0</v>
      </c>
      <c r="BI9" s="47"/>
      <c r="BJ9" s="47"/>
      <c r="BK9" s="94">
        <f t="shared" si="18"/>
        <v>0</v>
      </c>
      <c r="BL9" s="99">
        <f t="shared" si="11"/>
        <v>0</v>
      </c>
      <c r="BM9" s="47"/>
      <c r="BN9" s="47"/>
      <c r="BO9" s="91">
        <f t="shared" si="19"/>
        <v>0</v>
      </c>
      <c r="BP9" s="101" t="s">
        <v>97</v>
      </c>
    </row>
    <row r="10" spans="1:68" ht="12.75" customHeight="1" x14ac:dyDescent="0.2">
      <c r="A10" s="18">
        <v>41096</v>
      </c>
      <c r="B10">
        <f t="shared" si="0"/>
        <v>47</v>
      </c>
      <c r="C10">
        <f t="shared" si="12"/>
        <v>614</v>
      </c>
      <c r="D10" s="83">
        <f t="shared" si="1"/>
        <v>47</v>
      </c>
      <c r="E10" s="44"/>
      <c r="F10" s="45"/>
      <c r="G10" s="45"/>
      <c r="H10" s="45">
        <v>39</v>
      </c>
      <c r="I10" s="45">
        <v>8</v>
      </c>
      <c r="J10" s="45"/>
      <c r="K10" s="45"/>
      <c r="L10" s="47"/>
      <c r="M10" s="47"/>
      <c r="N10" s="47"/>
      <c r="O10" s="45"/>
      <c r="P10" s="87">
        <f t="shared" si="2"/>
        <v>614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1">
        <f t="shared" si="4"/>
        <v>0</v>
      </c>
      <c r="AA10" s="35"/>
      <c r="AB10" s="91">
        <f t="shared" si="5"/>
        <v>0</v>
      </c>
      <c r="AC10" s="47"/>
      <c r="AD10" s="47"/>
      <c r="AE10" s="47"/>
      <c r="AF10" s="47"/>
      <c r="AG10" s="47"/>
      <c r="AH10" s="47"/>
      <c r="AI10" s="47"/>
      <c r="AJ10" s="94">
        <f t="shared" si="13"/>
        <v>0</v>
      </c>
      <c r="AK10" s="35"/>
      <c r="AL10" s="18">
        <v>41096</v>
      </c>
      <c r="AM10" s="83">
        <f t="shared" si="6"/>
        <v>0</v>
      </c>
      <c r="AN10" s="47"/>
      <c r="AO10" s="47"/>
      <c r="AP10" s="47"/>
      <c r="AQ10" s="47"/>
      <c r="AR10" s="94">
        <f t="shared" si="14"/>
        <v>0</v>
      </c>
      <c r="AS10" s="18">
        <v>41096</v>
      </c>
      <c r="AT10" s="83">
        <f t="shared" si="7"/>
        <v>0</v>
      </c>
      <c r="AU10" s="47"/>
      <c r="AV10" s="47"/>
      <c r="AW10" s="94">
        <f t="shared" si="15"/>
        <v>0</v>
      </c>
      <c r="AX10" s="83">
        <f t="shared" si="8"/>
        <v>0</v>
      </c>
      <c r="AY10" s="47"/>
      <c r="AZ10" s="47"/>
      <c r="BA10" s="94">
        <f t="shared" si="16"/>
        <v>0</v>
      </c>
      <c r="BB10" s="99">
        <f t="shared" si="9"/>
        <v>0</v>
      </c>
      <c r="BC10" s="47"/>
      <c r="BD10" s="47"/>
      <c r="BE10" s="47"/>
      <c r="BF10" s="47"/>
      <c r="BG10" s="94">
        <f t="shared" si="17"/>
        <v>0</v>
      </c>
      <c r="BH10" s="99">
        <f t="shared" si="10"/>
        <v>0</v>
      </c>
      <c r="BI10" s="47"/>
      <c r="BJ10" s="47"/>
      <c r="BK10" s="94">
        <f t="shared" si="18"/>
        <v>0</v>
      </c>
      <c r="BL10" s="99">
        <f t="shared" si="11"/>
        <v>0</v>
      </c>
      <c r="BM10" s="47"/>
      <c r="BN10" s="47"/>
      <c r="BO10" s="91">
        <f t="shared" si="19"/>
        <v>0</v>
      </c>
      <c r="BP10" s="101" t="s">
        <v>98</v>
      </c>
    </row>
    <row r="11" spans="1:68" ht="12.75" customHeight="1" x14ac:dyDescent="0.2">
      <c r="A11" s="18">
        <v>41097</v>
      </c>
      <c r="B11">
        <f t="shared" si="0"/>
        <v>41</v>
      </c>
      <c r="C11">
        <f t="shared" si="12"/>
        <v>655</v>
      </c>
      <c r="D11" s="83">
        <f t="shared" si="1"/>
        <v>41</v>
      </c>
      <c r="E11" s="44"/>
      <c r="F11" s="45"/>
      <c r="G11" s="45"/>
      <c r="H11" s="45"/>
      <c r="I11" s="45">
        <v>41</v>
      </c>
      <c r="J11" s="45"/>
      <c r="K11" s="45"/>
      <c r="L11" s="47"/>
      <c r="M11" s="47"/>
      <c r="N11" s="47"/>
      <c r="O11" s="45"/>
      <c r="P11" s="87">
        <f t="shared" si="2"/>
        <v>655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1">
        <f t="shared" si="4"/>
        <v>0</v>
      </c>
      <c r="AA11" s="35"/>
      <c r="AB11" s="91">
        <f t="shared" si="5"/>
        <v>0</v>
      </c>
      <c r="AC11" s="47"/>
      <c r="AD11" s="47"/>
      <c r="AE11" s="47"/>
      <c r="AF11" s="47"/>
      <c r="AG11" s="47"/>
      <c r="AH11" s="47"/>
      <c r="AI11" s="47"/>
      <c r="AJ11" s="94">
        <f t="shared" si="13"/>
        <v>0</v>
      </c>
      <c r="AK11" s="35"/>
      <c r="AL11" s="18">
        <v>41097</v>
      </c>
      <c r="AM11" s="83">
        <f t="shared" si="6"/>
        <v>0</v>
      </c>
      <c r="AN11" s="47"/>
      <c r="AO11" s="47"/>
      <c r="AP11" s="47"/>
      <c r="AQ11" s="47"/>
      <c r="AR11" s="94">
        <f t="shared" si="14"/>
        <v>0</v>
      </c>
      <c r="AS11" s="18">
        <v>41097</v>
      </c>
      <c r="AT11" s="83">
        <f t="shared" si="7"/>
        <v>0</v>
      </c>
      <c r="AU11" s="47"/>
      <c r="AV11" s="47"/>
      <c r="AW11" s="94">
        <f t="shared" si="15"/>
        <v>0</v>
      </c>
      <c r="AX11" s="83">
        <f t="shared" si="8"/>
        <v>0</v>
      </c>
      <c r="AY11" s="47"/>
      <c r="AZ11" s="47"/>
      <c r="BA11" s="94">
        <f t="shared" si="16"/>
        <v>0</v>
      </c>
      <c r="BB11" s="99">
        <f t="shared" si="9"/>
        <v>0</v>
      </c>
      <c r="BC11" s="47"/>
      <c r="BD11" s="47"/>
      <c r="BE11" s="47"/>
      <c r="BF11" s="47"/>
      <c r="BG11" s="94">
        <f t="shared" si="17"/>
        <v>0</v>
      </c>
      <c r="BH11" s="99">
        <f t="shared" si="10"/>
        <v>0</v>
      </c>
      <c r="BI11" s="47"/>
      <c r="BJ11" s="47"/>
      <c r="BK11" s="94">
        <f t="shared" si="18"/>
        <v>0</v>
      </c>
      <c r="BL11" s="99">
        <f t="shared" si="11"/>
        <v>0</v>
      </c>
      <c r="BM11" s="47"/>
      <c r="BN11" s="47"/>
      <c r="BO11" s="91">
        <f t="shared" si="19"/>
        <v>0</v>
      </c>
      <c r="BP11" s="101" t="s">
        <v>91</v>
      </c>
    </row>
    <row r="12" spans="1:68" ht="12.75" customHeight="1" x14ac:dyDescent="0.2">
      <c r="A12" s="18">
        <v>41098</v>
      </c>
      <c r="B12">
        <f t="shared" si="0"/>
        <v>504</v>
      </c>
      <c r="C12">
        <f t="shared" si="12"/>
        <v>1159</v>
      </c>
      <c r="D12" s="83">
        <f t="shared" si="1"/>
        <v>504</v>
      </c>
      <c r="E12" s="44"/>
      <c r="F12" s="45"/>
      <c r="G12" s="45"/>
      <c r="H12" s="45"/>
      <c r="I12" s="45"/>
      <c r="J12" s="45">
        <v>142</v>
      </c>
      <c r="K12" s="45">
        <v>163</v>
      </c>
      <c r="L12" s="47">
        <v>199</v>
      </c>
      <c r="M12" s="47"/>
      <c r="N12" s="47"/>
      <c r="O12" s="45"/>
      <c r="P12" s="87">
        <f t="shared" si="2"/>
        <v>1159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1">
        <f t="shared" si="4"/>
        <v>0</v>
      </c>
      <c r="AA12" s="35"/>
      <c r="AB12" s="91">
        <f t="shared" si="5"/>
        <v>0</v>
      </c>
      <c r="AC12" s="47"/>
      <c r="AD12" s="47"/>
      <c r="AE12" s="47"/>
      <c r="AF12" s="47"/>
      <c r="AG12" s="47"/>
      <c r="AH12" s="47"/>
      <c r="AI12" s="47"/>
      <c r="AJ12" s="94">
        <f t="shared" si="13"/>
        <v>0</v>
      </c>
      <c r="AK12" s="35"/>
      <c r="AL12" s="18">
        <v>41098</v>
      </c>
      <c r="AM12" s="83">
        <f t="shared" si="6"/>
        <v>0</v>
      </c>
      <c r="AN12" s="47"/>
      <c r="AO12" s="47"/>
      <c r="AP12" s="47"/>
      <c r="AQ12" s="47"/>
      <c r="AR12" s="94">
        <f t="shared" si="14"/>
        <v>0</v>
      </c>
      <c r="AS12" s="18">
        <v>41098</v>
      </c>
      <c r="AT12" s="83">
        <f t="shared" si="7"/>
        <v>0</v>
      </c>
      <c r="AU12" s="47"/>
      <c r="AV12" s="47"/>
      <c r="AW12" s="94">
        <f t="shared" si="15"/>
        <v>0</v>
      </c>
      <c r="AX12" s="83">
        <f t="shared" si="8"/>
        <v>0</v>
      </c>
      <c r="AY12" s="47"/>
      <c r="AZ12" s="47"/>
      <c r="BA12" s="94">
        <f t="shared" si="16"/>
        <v>0</v>
      </c>
      <c r="BB12" s="99">
        <f t="shared" si="9"/>
        <v>0</v>
      </c>
      <c r="BC12" s="47"/>
      <c r="BD12" s="47"/>
      <c r="BE12" s="47"/>
      <c r="BF12" s="47"/>
      <c r="BG12" s="94">
        <f t="shared" si="17"/>
        <v>0</v>
      </c>
      <c r="BH12" s="99">
        <f t="shared" si="10"/>
        <v>0</v>
      </c>
      <c r="BI12" s="47"/>
      <c r="BJ12" s="47"/>
      <c r="BK12" s="94">
        <f t="shared" si="18"/>
        <v>0</v>
      </c>
      <c r="BL12" s="99">
        <f t="shared" si="11"/>
        <v>0</v>
      </c>
      <c r="BM12" s="47"/>
      <c r="BN12" s="47"/>
      <c r="BO12" s="91">
        <f t="shared" si="19"/>
        <v>0</v>
      </c>
      <c r="BP12" s="101"/>
    </row>
    <row r="13" spans="1:68" ht="12.75" customHeight="1" x14ac:dyDescent="0.2">
      <c r="A13" s="18">
        <v>41099</v>
      </c>
      <c r="B13">
        <f t="shared" si="0"/>
        <v>612</v>
      </c>
      <c r="C13">
        <f t="shared" si="12"/>
        <v>1771</v>
      </c>
      <c r="D13" s="83">
        <f t="shared" si="1"/>
        <v>611</v>
      </c>
      <c r="E13" s="44"/>
      <c r="F13" s="45"/>
      <c r="G13" s="45"/>
      <c r="H13" s="45">
        <v>198</v>
      </c>
      <c r="I13" s="45">
        <v>117</v>
      </c>
      <c r="J13" s="45">
        <v>11</v>
      </c>
      <c r="K13" s="45"/>
      <c r="L13" s="47">
        <v>284</v>
      </c>
      <c r="M13" s="47"/>
      <c r="N13" s="47"/>
      <c r="O13" s="45">
        <v>1</v>
      </c>
      <c r="P13" s="87">
        <f t="shared" si="2"/>
        <v>1770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1">
        <f t="shared" si="4"/>
        <v>0</v>
      </c>
      <c r="AA13" s="35"/>
      <c r="AB13" s="91">
        <f t="shared" si="5"/>
        <v>0</v>
      </c>
      <c r="AC13" s="47"/>
      <c r="AD13" s="47"/>
      <c r="AE13" s="47"/>
      <c r="AF13" s="47"/>
      <c r="AG13" s="47"/>
      <c r="AH13" s="47"/>
      <c r="AI13" s="47"/>
      <c r="AJ13" s="94">
        <f t="shared" si="13"/>
        <v>0</v>
      </c>
      <c r="AK13" s="35"/>
      <c r="AL13" s="18">
        <v>41099</v>
      </c>
      <c r="AM13" s="83">
        <f t="shared" si="6"/>
        <v>0</v>
      </c>
      <c r="AN13" s="47"/>
      <c r="AO13" s="47"/>
      <c r="AP13" s="47"/>
      <c r="AQ13" s="47"/>
      <c r="AR13" s="94">
        <f t="shared" si="14"/>
        <v>0</v>
      </c>
      <c r="AS13" s="18">
        <v>41099</v>
      </c>
      <c r="AT13" s="83">
        <f t="shared" si="7"/>
        <v>0</v>
      </c>
      <c r="AU13" s="47"/>
      <c r="AV13" s="47"/>
      <c r="AW13" s="94">
        <f t="shared" si="15"/>
        <v>0</v>
      </c>
      <c r="AX13" s="83">
        <f t="shared" si="8"/>
        <v>0</v>
      </c>
      <c r="AY13" s="47"/>
      <c r="AZ13" s="47"/>
      <c r="BA13" s="94">
        <f t="shared" si="16"/>
        <v>0</v>
      </c>
      <c r="BB13" s="99">
        <f t="shared" si="9"/>
        <v>1</v>
      </c>
      <c r="BC13" s="47"/>
      <c r="BD13" s="47">
        <v>1</v>
      </c>
      <c r="BE13" s="47"/>
      <c r="BF13" s="47"/>
      <c r="BG13" s="94">
        <f t="shared" si="17"/>
        <v>1</v>
      </c>
      <c r="BH13" s="99">
        <f t="shared" si="10"/>
        <v>0</v>
      </c>
      <c r="BI13" s="47"/>
      <c r="BJ13" s="47"/>
      <c r="BK13" s="94">
        <f t="shared" si="18"/>
        <v>0</v>
      </c>
      <c r="BL13" s="99">
        <f t="shared" si="11"/>
        <v>0</v>
      </c>
      <c r="BM13" s="47"/>
      <c r="BN13" s="47"/>
      <c r="BO13" s="91">
        <f t="shared" si="19"/>
        <v>0</v>
      </c>
      <c r="BP13" s="101" t="s">
        <v>99</v>
      </c>
    </row>
    <row r="14" spans="1:68" ht="12.75" customHeight="1" x14ac:dyDescent="0.2">
      <c r="A14" s="18">
        <v>41100</v>
      </c>
      <c r="B14">
        <f t="shared" si="0"/>
        <v>399</v>
      </c>
      <c r="C14">
        <f t="shared" si="12"/>
        <v>2170</v>
      </c>
      <c r="D14" s="83">
        <f t="shared" si="1"/>
        <v>397</v>
      </c>
      <c r="E14" s="44"/>
      <c r="F14" s="45"/>
      <c r="G14" s="45">
        <v>185</v>
      </c>
      <c r="H14" s="45"/>
      <c r="I14" s="45">
        <v>54</v>
      </c>
      <c r="J14" s="45">
        <v>158</v>
      </c>
      <c r="K14" s="45"/>
      <c r="L14" s="47"/>
      <c r="M14" s="47"/>
      <c r="N14" s="47"/>
      <c r="O14" s="45"/>
      <c r="P14" s="87">
        <f t="shared" si="2"/>
        <v>2167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1">
        <f t="shared" si="4"/>
        <v>0</v>
      </c>
      <c r="AA14" s="35"/>
      <c r="AB14" s="91">
        <f t="shared" si="5"/>
        <v>0</v>
      </c>
      <c r="AC14" s="47"/>
      <c r="AD14" s="47"/>
      <c r="AE14" s="47"/>
      <c r="AF14" s="47"/>
      <c r="AG14" s="47"/>
      <c r="AH14" s="47"/>
      <c r="AI14" s="47"/>
      <c r="AJ14" s="94">
        <f t="shared" si="13"/>
        <v>0</v>
      </c>
      <c r="AK14" s="35"/>
      <c r="AL14" s="18">
        <v>41100</v>
      </c>
      <c r="AM14" s="83">
        <f t="shared" si="6"/>
        <v>1</v>
      </c>
      <c r="AN14" s="47"/>
      <c r="AO14" s="47"/>
      <c r="AP14" s="47">
        <v>1</v>
      </c>
      <c r="AQ14" s="47"/>
      <c r="AR14" s="94">
        <f t="shared" si="14"/>
        <v>1</v>
      </c>
      <c r="AS14" s="18">
        <v>41100</v>
      </c>
      <c r="AT14" s="83">
        <f t="shared" si="7"/>
        <v>0</v>
      </c>
      <c r="AU14" s="47"/>
      <c r="AV14" s="47"/>
      <c r="AW14" s="94">
        <f t="shared" si="15"/>
        <v>0</v>
      </c>
      <c r="AX14" s="83">
        <f t="shared" si="8"/>
        <v>0</v>
      </c>
      <c r="AY14" s="47"/>
      <c r="AZ14" s="47"/>
      <c r="BA14" s="94">
        <f t="shared" si="16"/>
        <v>0</v>
      </c>
      <c r="BB14" s="99">
        <f t="shared" si="9"/>
        <v>1</v>
      </c>
      <c r="BC14" s="47"/>
      <c r="BD14" s="47">
        <v>1</v>
      </c>
      <c r="BE14" s="47"/>
      <c r="BF14" s="47"/>
      <c r="BG14" s="94">
        <f t="shared" si="17"/>
        <v>2</v>
      </c>
      <c r="BH14" s="99">
        <f t="shared" si="10"/>
        <v>0</v>
      </c>
      <c r="BI14" s="47"/>
      <c r="BJ14" s="47"/>
      <c r="BK14" s="94">
        <f t="shared" si="18"/>
        <v>0</v>
      </c>
      <c r="BL14" s="99">
        <f t="shared" si="11"/>
        <v>0</v>
      </c>
      <c r="BM14" s="47"/>
      <c r="BN14" s="47"/>
      <c r="BO14" s="91">
        <f t="shared" si="19"/>
        <v>0</v>
      </c>
      <c r="BP14" s="101" t="s">
        <v>100</v>
      </c>
    </row>
    <row r="15" spans="1:68" ht="12.75" customHeight="1" x14ac:dyDescent="0.2">
      <c r="A15" s="18">
        <v>41101</v>
      </c>
      <c r="B15">
        <f t="shared" si="0"/>
        <v>884</v>
      </c>
      <c r="C15">
        <f t="shared" si="12"/>
        <v>3054</v>
      </c>
      <c r="D15" s="83">
        <f t="shared" si="1"/>
        <v>884</v>
      </c>
      <c r="E15" s="44">
        <v>790</v>
      </c>
      <c r="F15" s="45"/>
      <c r="G15" s="45"/>
      <c r="H15" s="45"/>
      <c r="I15" s="45">
        <v>93</v>
      </c>
      <c r="J15" s="45"/>
      <c r="K15" s="45"/>
      <c r="L15" s="47"/>
      <c r="M15" s="47"/>
      <c r="N15" s="47"/>
      <c r="O15" s="45">
        <v>1</v>
      </c>
      <c r="P15" s="87">
        <f t="shared" si="2"/>
        <v>3051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1">
        <f t="shared" si="4"/>
        <v>0</v>
      </c>
      <c r="AA15" s="35"/>
      <c r="AB15" s="91">
        <f t="shared" si="5"/>
        <v>0</v>
      </c>
      <c r="AC15" s="47"/>
      <c r="AD15" s="47"/>
      <c r="AE15" s="47"/>
      <c r="AF15" s="47"/>
      <c r="AG15" s="47"/>
      <c r="AH15" s="47"/>
      <c r="AI15" s="47"/>
      <c r="AJ15" s="94">
        <f t="shared" si="13"/>
        <v>0</v>
      </c>
      <c r="AK15" s="35"/>
      <c r="AL15" s="18">
        <v>41101</v>
      </c>
      <c r="AM15" s="83">
        <f t="shared" si="6"/>
        <v>0</v>
      </c>
      <c r="AN15" s="47"/>
      <c r="AO15" s="47"/>
      <c r="AP15" s="47"/>
      <c r="AQ15" s="47"/>
      <c r="AR15" s="94">
        <f t="shared" si="14"/>
        <v>1</v>
      </c>
      <c r="AS15" s="18">
        <v>41101</v>
      </c>
      <c r="AT15" s="83">
        <f t="shared" si="7"/>
        <v>0</v>
      </c>
      <c r="AU15" s="47"/>
      <c r="AV15" s="47"/>
      <c r="AW15" s="94">
        <f t="shared" si="15"/>
        <v>0</v>
      </c>
      <c r="AX15" s="83">
        <f t="shared" si="8"/>
        <v>0</v>
      </c>
      <c r="AY15" s="47"/>
      <c r="AZ15" s="47"/>
      <c r="BA15" s="94">
        <f t="shared" si="16"/>
        <v>0</v>
      </c>
      <c r="BB15" s="99">
        <f t="shared" si="9"/>
        <v>0</v>
      </c>
      <c r="BC15" s="47"/>
      <c r="BD15" s="47"/>
      <c r="BE15" s="47"/>
      <c r="BF15" s="47"/>
      <c r="BG15" s="94">
        <f t="shared" si="17"/>
        <v>2</v>
      </c>
      <c r="BH15" s="99">
        <f t="shared" si="10"/>
        <v>0</v>
      </c>
      <c r="BI15" s="47"/>
      <c r="BJ15" s="47"/>
      <c r="BK15" s="94">
        <f t="shared" si="18"/>
        <v>0</v>
      </c>
      <c r="BL15" s="99">
        <f t="shared" si="11"/>
        <v>0</v>
      </c>
      <c r="BM15" s="47"/>
      <c r="BN15" s="47"/>
      <c r="BO15" s="91">
        <f t="shared" si="19"/>
        <v>0</v>
      </c>
      <c r="BP15" s="101" t="s">
        <v>101</v>
      </c>
    </row>
    <row r="16" spans="1:68" ht="12.75" customHeight="1" x14ac:dyDescent="0.2">
      <c r="A16" s="18">
        <v>41102</v>
      </c>
      <c r="B16">
        <f t="shared" si="0"/>
        <v>190</v>
      </c>
      <c r="C16">
        <f t="shared" si="12"/>
        <v>3244</v>
      </c>
      <c r="D16" s="83">
        <f t="shared" si="1"/>
        <v>189</v>
      </c>
      <c r="E16" s="44">
        <v>186</v>
      </c>
      <c r="F16" s="45"/>
      <c r="G16" s="45"/>
      <c r="H16" s="45"/>
      <c r="I16" s="45"/>
      <c r="J16" s="45"/>
      <c r="K16" s="45"/>
      <c r="L16" s="47"/>
      <c r="M16" s="47"/>
      <c r="N16" s="47"/>
      <c r="O16" s="45">
        <v>3</v>
      </c>
      <c r="P16" s="87">
        <f t="shared" si="2"/>
        <v>3240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1">
        <f t="shared" si="4"/>
        <v>0</v>
      </c>
      <c r="AA16" s="35"/>
      <c r="AB16" s="91">
        <f t="shared" si="5"/>
        <v>0</v>
      </c>
      <c r="AC16" s="47"/>
      <c r="AD16" s="47"/>
      <c r="AE16" s="47"/>
      <c r="AF16" s="47"/>
      <c r="AG16" s="47"/>
      <c r="AH16" s="47"/>
      <c r="AI16" s="47"/>
      <c r="AJ16" s="94">
        <f t="shared" si="13"/>
        <v>0</v>
      </c>
      <c r="AK16" s="35"/>
      <c r="AL16" s="18">
        <v>41102</v>
      </c>
      <c r="AM16" s="83">
        <f t="shared" si="6"/>
        <v>0</v>
      </c>
      <c r="AN16" s="47"/>
      <c r="AO16" s="47"/>
      <c r="AP16" s="47"/>
      <c r="AQ16" s="47"/>
      <c r="AR16" s="94">
        <f t="shared" si="14"/>
        <v>1</v>
      </c>
      <c r="AS16" s="18">
        <v>41102</v>
      </c>
      <c r="AT16" s="83">
        <f t="shared" si="7"/>
        <v>0</v>
      </c>
      <c r="AU16" s="47"/>
      <c r="AV16" s="47"/>
      <c r="AW16" s="94">
        <f t="shared" si="15"/>
        <v>0</v>
      </c>
      <c r="AX16" s="83">
        <f t="shared" si="8"/>
        <v>0</v>
      </c>
      <c r="AY16" s="47"/>
      <c r="AZ16" s="47"/>
      <c r="BA16" s="94">
        <f t="shared" si="16"/>
        <v>0</v>
      </c>
      <c r="BB16" s="99">
        <f t="shared" si="9"/>
        <v>1</v>
      </c>
      <c r="BC16" s="47">
        <v>1</v>
      </c>
      <c r="BD16" s="47"/>
      <c r="BE16" s="47"/>
      <c r="BF16" s="47"/>
      <c r="BG16" s="94">
        <f t="shared" si="17"/>
        <v>3</v>
      </c>
      <c r="BH16" s="99">
        <f t="shared" si="10"/>
        <v>0</v>
      </c>
      <c r="BI16" s="47"/>
      <c r="BJ16" s="47"/>
      <c r="BK16" s="94">
        <f t="shared" si="18"/>
        <v>0</v>
      </c>
      <c r="BL16" s="99">
        <f t="shared" si="11"/>
        <v>0</v>
      </c>
      <c r="BM16" s="47"/>
      <c r="BN16" s="47"/>
      <c r="BO16" s="91">
        <f t="shared" si="19"/>
        <v>0</v>
      </c>
      <c r="BP16" s="101" t="s">
        <v>102</v>
      </c>
    </row>
    <row r="17" spans="1:68" ht="12.75" customHeight="1" x14ac:dyDescent="0.2">
      <c r="A17" s="18">
        <v>41103</v>
      </c>
      <c r="B17">
        <f t="shared" si="0"/>
        <v>1664</v>
      </c>
      <c r="C17">
        <f t="shared" si="12"/>
        <v>4908</v>
      </c>
      <c r="D17" s="83">
        <f t="shared" si="1"/>
        <v>1660</v>
      </c>
      <c r="E17" s="44">
        <v>1659</v>
      </c>
      <c r="F17" s="45"/>
      <c r="G17" s="45"/>
      <c r="H17" s="45"/>
      <c r="I17" s="45"/>
      <c r="J17" s="45"/>
      <c r="K17" s="45"/>
      <c r="L17" s="47"/>
      <c r="M17" s="47"/>
      <c r="N17" s="47"/>
      <c r="O17" s="45">
        <v>1</v>
      </c>
      <c r="P17" s="87">
        <f t="shared" si="2"/>
        <v>4900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1">
        <f t="shared" si="4"/>
        <v>0</v>
      </c>
      <c r="AA17" s="35"/>
      <c r="AB17" s="91">
        <f t="shared" si="5"/>
        <v>0</v>
      </c>
      <c r="AC17" s="47"/>
      <c r="AD17" s="47"/>
      <c r="AE17" s="47"/>
      <c r="AF17" s="47"/>
      <c r="AG17" s="47"/>
      <c r="AH17" s="47"/>
      <c r="AI17" s="47"/>
      <c r="AJ17" s="94">
        <f t="shared" si="13"/>
        <v>0</v>
      </c>
      <c r="AK17" s="35"/>
      <c r="AL17" s="18">
        <v>41103</v>
      </c>
      <c r="AM17" s="83">
        <f t="shared" si="6"/>
        <v>0</v>
      </c>
      <c r="AN17" s="47"/>
      <c r="AO17" s="47"/>
      <c r="AP17" s="47"/>
      <c r="AQ17" s="47"/>
      <c r="AR17" s="94">
        <f t="shared" si="14"/>
        <v>1</v>
      </c>
      <c r="AS17" s="18">
        <v>41103</v>
      </c>
      <c r="AT17" s="83">
        <f t="shared" si="7"/>
        <v>0</v>
      </c>
      <c r="AU17" s="47"/>
      <c r="AV17" s="47"/>
      <c r="AW17" s="94">
        <f t="shared" si="15"/>
        <v>0</v>
      </c>
      <c r="AX17" s="83">
        <f t="shared" si="8"/>
        <v>0</v>
      </c>
      <c r="AY17" s="47"/>
      <c r="AZ17" s="47"/>
      <c r="BA17" s="94">
        <f t="shared" si="16"/>
        <v>0</v>
      </c>
      <c r="BB17" s="99">
        <f t="shared" si="9"/>
        <v>0</v>
      </c>
      <c r="BC17" s="47"/>
      <c r="BD17" s="47"/>
      <c r="BE17" s="47"/>
      <c r="BF17" s="47"/>
      <c r="BG17" s="94">
        <f>SUM(BB17+BG16)</f>
        <v>3</v>
      </c>
      <c r="BH17" s="99">
        <f t="shared" si="10"/>
        <v>4</v>
      </c>
      <c r="BI17" s="47">
        <v>4</v>
      </c>
      <c r="BJ17" s="47"/>
      <c r="BK17" s="94">
        <f t="shared" si="18"/>
        <v>4</v>
      </c>
      <c r="BL17" s="99">
        <f t="shared" si="11"/>
        <v>0</v>
      </c>
      <c r="BM17" s="47"/>
      <c r="BN17" s="47"/>
      <c r="BO17" s="91">
        <f t="shared" si="19"/>
        <v>0</v>
      </c>
      <c r="BP17" s="101" t="s">
        <v>104</v>
      </c>
    </row>
    <row r="18" spans="1:68" ht="12.75" customHeight="1" x14ac:dyDescent="0.2">
      <c r="A18" s="18">
        <v>41104</v>
      </c>
      <c r="B18">
        <f t="shared" si="0"/>
        <v>2608</v>
      </c>
      <c r="C18">
        <f t="shared" si="12"/>
        <v>7516</v>
      </c>
      <c r="D18" s="83">
        <f t="shared" si="1"/>
        <v>2608</v>
      </c>
      <c r="E18" s="44">
        <v>2603</v>
      </c>
      <c r="F18" s="45"/>
      <c r="G18" s="45"/>
      <c r="H18" s="45"/>
      <c r="I18" s="45"/>
      <c r="J18" s="45"/>
      <c r="K18" s="45"/>
      <c r="L18" s="47"/>
      <c r="M18" s="47"/>
      <c r="N18" s="47"/>
      <c r="O18" s="45">
        <v>5</v>
      </c>
      <c r="P18" s="87">
        <f t="shared" si="2"/>
        <v>7508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1">
        <f t="shared" si="4"/>
        <v>0</v>
      </c>
      <c r="AA18" s="35"/>
      <c r="AB18" s="91">
        <f t="shared" si="5"/>
        <v>0</v>
      </c>
      <c r="AC18" s="47"/>
      <c r="AD18" s="47"/>
      <c r="AE18" s="47"/>
      <c r="AF18" s="47"/>
      <c r="AG18" s="47"/>
      <c r="AH18" s="47"/>
      <c r="AI18" s="47"/>
      <c r="AJ18" s="94">
        <f t="shared" si="13"/>
        <v>0</v>
      </c>
      <c r="AK18" s="35"/>
      <c r="AL18" s="18">
        <v>41104</v>
      </c>
      <c r="AM18" s="83">
        <f t="shared" si="6"/>
        <v>0</v>
      </c>
      <c r="AN18" s="47"/>
      <c r="AO18" s="47"/>
      <c r="AP18" s="47"/>
      <c r="AQ18" s="47"/>
      <c r="AR18" s="94">
        <f t="shared" si="14"/>
        <v>1</v>
      </c>
      <c r="AS18" s="18">
        <v>41104</v>
      </c>
      <c r="AT18" s="83">
        <f t="shared" si="7"/>
        <v>0</v>
      </c>
      <c r="AU18" s="47"/>
      <c r="AV18" s="47"/>
      <c r="AW18" s="94">
        <f t="shared" si="15"/>
        <v>0</v>
      </c>
      <c r="AX18" s="83">
        <f t="shared" si="8"/>
        <v>0</v>
      </c>
      <c r="AY18" s="47"/>
      <c r="AZ18" s="47"/>
      <c r="BA18" s="94">
        <f t="shared" si="16"/>
        <v>0</v>
      </c>
      <c r="BB18" s="99">
        <f t="shared" si="9"/>
        <v>0</v>
      </c>
      <c r="BC18" s="47"/>
      <c r="BD18" s="47"/>
      <c r="BE18" s="47"/>
      <c r="BF18" s="47"/>
      <c r="BG18" s="94">
        <f t="shared" si="17"/>
        <v>3</v>
      </c>
      <c r="BH18" s="99">
        <f t="shared" si="10"/>
        <v>0</v>
      </c>
      <c r="BI18" s="47"/>
      <c r="BJ18" s="47"/>
      <c r="BK18" s="94">
        <f t="shared" si="18"/>
        <v>4</v>
      </c>
      <c r="BL18" s="99">
        <f t="shared" si="11"/>
        <v>0</v>
      </c>
      <c r="BM18" s="47"/>
      <c r="BN18" s="47"/>
      <c r="BO18" s="91">
        <f t="shared" si="19"/>
        <v>0</v>
      </c>
      <c r="BP18" s="101" t="s">
        <v>103</v>
      </c>
    </row>
    <row r="19" spans="1:68" ht="12.75" customHeight="1" x14ac:dyDescent="0.2">
      <c r="A19" s="18">
        <v>41105</v>
      </c>
      <c r="B19">
        <f t="shared" si="0"/>
        <v>603</v>
      </c>
      <c r="C19">
        <f t="shared" si="12"/>
        <v>8119</v>
      </c>
      <c r="D19" s="83">
        <f t="shared" si="1"/>
        <v>603</v>
      </c>
      <c r="E19" s="46"/>
      <c r="F19" s="45"/>
      <c r="G19" s="47">
        <v>126</v>
      </c>
      <c r="H19" s="47"/>
      <c r="I19" s="47"/>
      <c r="J19" s="47"/>
      <c r="K19" s="45"/>
      <c r="L19" s="47">
        <v>204</v>
      </c>
      <c r="M19" s="47">
        <v>273</v>
      </c>
      <c r="N19" s="47"/>
      <c r="O19" s="47"/>
      <c r="P19" s="87">
        <f t="shared" si="2"/>
        <v>8111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1">
        <f t="shared" si="4"/>
        <v>0</v>
      </c>
      <c r="AA19" s="35"/>
      <c r="AB19" s="91">
        <f t="shared" si="5"/>
        <v>0</v>
      </c>
      <c r="AC19" s="47"/>
      <c r="AD19" s="47"/>
      <c r="AE19" s="47"/>
      <c r="AF19" s="47"/>
      <c r="AG19" s="47"/>
      <c r="AH19" s="47"/>
      <c r="AI19" s="47"/>
      <c r="AJ19" s="94">
        <f t="shared" si="13"/>
        <v>0</v>
      </c>
      <c r="AK19" s="35"/>
      <c r="AL19" s="18">
        <v>41105</v>
      </c>
      <c r="AM19" s="83">
        <f t="shared" si="6"/>
        <v>0</v>
      </c>
      <c r="AN19" s="47"/>
      <c r="AO19" s="47"/>
      <c r="AP19" s="47"/>
      <c r="AQ19" s="47"/>
      <c r="AR19" s="94">
        <f t="shared" si="14"/>
        <v>1</v>
      </c>
      <c r="AS19" s="18">
        <v>41105</v>
      </c>
      <c r="AT19" s="83">
        <f t="shared" si="7"/>
        <v>0</v>
      </c>
      <c r="AU19" s="47"/>
      <c r="AV19" s="47"/>
      <c r="AW19" s="94">
        <f t="shared" si="15"/>
        <v>0</v>
      </c>
      <c r="AX19" s="83">
        <f t="shared" si="8"/>
        <v>0</v>
      </c>
      <c r="AY19" s="47"/>
      <c r="AZ19" s="47"/>
      <c r="BA19" s="94">
        <f t="shared" si="16"/>
        <v>0</v>
      </c>
      <c r="BB19" s="99">
        <f t="shared" si="9"/>
        <v>0</v>
      </c>
      <c r="BC19" s="47"/>
      <c r="BD19" s="47"/>
      <c r="BE19" s="47"/>
      <c r="BF19" s="47"/>
      <c r="BG19" s="94">
        <f t="shared" si="17"/>
        <v>3</v>
      </c>
      <c r="BH19" s="99">
        <f t="shared" si="10"/>
        <v>0</v>
      </c>
      <c r="BI19" s="47"/>
      <c r="BJ19" s="47"/>
      <c r="BK19" s="94">
        <f t="shared" si="18"/>
        <v>4</v>
      </c>
      <c r="BL19" s="99">
        <f t="shared" si="11"/>
        <v>0</v>
      </c>
      <c r="BM19" s="47"/>
      <c r="BN19" s="47"/>
      <c r="BO19" s="91">
        <f t="shared" si="19"/>
        <v>0</v>
      </c>
      <c r="BP19" s="101" t="s">
        <v>105</v>
      </c>
    </row>
    <row r="20" spans="1:68" ht="12.75" customHeight="1" x14ac:dyDescent="0.2">
      <c r="A20" s="18">
        <v>41106</v>
      </c>
      <c r="B20">
        <f t="shared" si="0"/>
        <v>1529</v>
      </c>
      <c r="C20">
        <f t="shared" si="12"/>
        <v>9648</v>
      </c>
      <c r="D20" s="83">
        <f t="shared" si="1"/>
        <v>1529</v>
      </c>
      <c r="E20" s="45">
        <v>459</v>
      </c>
      <c r="F20" s="45"/>
      <c r="G20" s="47">
        <v>106</v>
      </c>
      <c r="H20" s="47">
        <v>232</v>
      </c>
      <c r="I20" s="47">
        <v>231</v>
      </c>
      <c r="J20" s="47">
        <v>231</v>
      </c>
      <c r="K20" s="45"/>
      <c r="L20" s="47"/>
      <c r="M20" s="47">
        <v>270</v>
      </c>
      <c r="N20" s="47"/>
      <c r="O20" s="47"/>
      <c r="P20" s="87">
        <f t="shared" si="2"/>
        <v>9640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1">
        <f t="shared" si="4"/>
        <v>0</v>
      </c>
      <c r="AA20" s="35"/>
      <c r="AB20" s="91">
        <f t="shared" si="5"/>
        <v>0</v>
      </c>
      <c r="AC20" s="47"/>
      <c r="AD20" s="47"/>
      <c r="AE20" s="47"/>
      <c r="AF20" s="47"/>
      <c r="AG20" s="47"/>
      <c r="AH20" s="47"/>
      <c r="AI20" s="47"/>
      <c r="AJ20" s="94">
        <f t="shared" si="13"/>
        <v>0</v>
      </c>
      <c r="AK20" s="35"/>
      <c r="AL20" s="18">
        <v>41106</v>
      </c>
      <c r="AM20" s="83">
        <f t="shared" si="6"/>
        <v>0</v>
      </c>
      <c r="AN20" s="47"/>
      <c r="AO20" s="47"/>
      <c r="AP20" s="47"/>
      <c r="AQ20" s="47"/>
      <c r="AR20" s="94">
        <f t="shared" si="14"/>
        <v>1</v>
      </c>
      <c r="AS20" s="18">
        <v>41106</v>
      </c>
      <c r="AT20" s="83">
        <f t="shared" si="7"/>
        <v>0</v>
      </c>
      <c r="AU20" s="47"/>
      <c r="AV20" s="47"/>
      <c r="AW20" s="94">
        <f t="shared" si="15"/>
        <v>0</v>
      </c>
      <c r="AX20" s="83">
        <f t="shared" si="8"/>
        <v>0</v>
      </c>
      <c r="AY20" s="47"/>
      <c r="AZ20" s="47"/>
      <c r="BA20" s="94">
        <f t="shared" si="16"/>
        <v>0</v>
      </c>
      <c r="BB20" s="99">
        <f t="shared" si="9"/>
        <v>0</v>
      </c>
      <c r="BC20" s="47"/>
      <c r="BD20" s="47"/>
      <c r="BE20" s="47"/>
      <c r="BF20" s="47"/>
      <c r="BG20" s="94">
        <f t="shared" si="17"/>
        <v>3</v>
      </c>
      <c r="BH20" s="99">
        <f t="shared" si="10"/>
        <v>0</v>
      </c>
      <c r="BI20" s="47"/>
      <c r="BJ20" s="47"/>
      <c r="BK20" s="94">
        <f t="shared" si="18"/>
        <v>4</v>
      </c>
      <c r="BL20" s="99">
        <f t="shared" si="11"/>
        <v>0</v>
      </c>
      <c r="BM20" s="47"/>
      <c r="BN20" s="47"/>
      <c r="BO20" s="91">
        <f t="shared" si="19"/>
        <v>0</v>
      </c>
      <c r="BP20" s="101"/>
    </row>
    <row r="21" spans="1:68" ht="12.75" customHeight="1" x14ac:dyDescent="0.2">
      <c r="A21" s="18">
        <v>41107</v>
      </c>
      <c r="B21">
        <f t="shared" si="0"/>
        <v>588</v>
      </c>
      <c r="C21">
        <f t="shared" si="12"/>
        <v>10236</v>
      </c>
      <c r="D21" s="83">
        <f t="shared" si="1"/>
        <v>587</v>
      </c>
      <c r="E21" s="45">
        <v>587</v>
      </c>
      <c r="F21" s="45"/>
      <c r="G21" s="47"/>
      <c r="H21" s="47"/>
      <c r="I21" s="47"/>
      <c r="J21" s="47"/>
      <c r="K21" s="45"/>
      <c r="L21" s="47"/>
      <c r="M21" s="47"/>
      <c r="N21" s="47"/>
      <c r="O21" s="47"/>
      <c r="P21" s="87">
        <f t="shared" si="2"/>
        <v>10227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1">
        <f t="shared" si="4"/>
        <v>0</v>
      </c>
      <c r="AA21" s="35"/>
      <c r="AB21" s="91">
        <f t="shared" si="5"/>
        <v>0</v>
      </c>
      <c r="AC21" s="47"/>
      <c r="AD21" s="47"/>
      <c r="AE21" s="47"/>
      <c r="AF21" s="47"/>
      <c r="AG21" s="47"/>
      <c r="AH21" s="47"/>
      <c r="AI21" s="47"/>
      <c r="AJ21" s="94">
        <f t="shared" si="13"/>
        <v>0</v>
      </c>
      <c r="AK21" s="35"/>
      <c r="AL21" s="18">
        <v>41107</v>
      </c>
      <c r="AM21" s="83">
        <f t="shared" si="6"/>
        <v>1</v>
      </c>
      <c r="AN21" s="47"/>
      <c r="AO21" s="47"/>
      <c r="AP21" s="47">
        <v>1</v>
      </c>
      <c r="AQ21" s="47"/>
      <c r="AR21" s="94">
        <f t="shared" si="14"/>
        <v>2</v>
      </c>
      <c r="AS21" s="18">
        <v>41107</v>
      </c>
      <c r="AT21" s="83">
        <f t="shared" si="7"/>
        <v>0</v>
      </c>
      <c r="AU21" s="47"/>
      <c r="AV21" s="47"/>
      <c r="AW21" s="94">
        <f t="shared" si="15"/>
        <v>0</v>
      </c>
      <c r="AX21" s="83">
        <f t="shared" si="8"/>
        <v>0</v>
      </c>
      <c r="AY21" s="47"/>
      <c r="AZ21" s="47"/>
      <c r="BA21" s="94">
        <f t="shared" si="16"/>
        <v>0</v>
      </c>
      <c r="BB21" s="99">
        <f t="shared" si="9"/>
        <v>0</v>
      </c>
      <c r="BC21" s="47"/>
      <c r="BD21" s="47"/>
      <c r="BE21" s="47"/>
      <c r="BF21" s="47"/>
      <c r="BG21" s="94">
        <f t="shared" si="17"/>
        <v>3</v>
      </c>
      <c r="BH21" s="99">
        <f t="shared" si="10"/>
        <v>0</v>
      </c>
      <c r="BI21" s="47"/>
      <c r="BJ21" s="47"/>
      <c r="BK21" s="94">
        <f t="shared" si="18"/>
        <v>4</v>
      </c>
      <c r="BL21" s="99">
        <f t="shared" si="11"/>
        <v>0</v>
      </c>
      <c r="BM21" s="47"/>
      <c r="BN21" s="47"/>
      <c r="BO21" s="91">
        <f>SUM(BL21+BO20)</f>
        <v>0</v>
      </c>
      <c r="BP21" s="101" t="s">
        <v>87</v>
      </c>
    </row>
    <row r="22" spans="1:68" ht="12.75" customHeight="1" x14ac:dyDescent="0.2">
      <c r="A22" s="18">
        <v>41108</v>
      </c>
      <c r="B22">
        <f t="shared" si="0"/>
        <v>314</v>
      </c>
      <c r="C22">
        <f t="shared" si="12"/>
        <v>10550</v>
      </c>
      <c r="D22" s="83">
        <f t="shared" si="1"/>
        <v>314</v>
      </c>
      <c r="E22" s="45">
        <v>85</v>
      </c>
      <c r="F22" s="45">
        <v>226</v>
      </c>
      <c r="G22" s="47"/>
      <c r="H22" s="47"/>
      <c r="I22" s="47"/>
      <c r="J22" s="47"/>
      <c r="K22" s="45"/>
      <c r="L22" s="47"/>
      <c r="M22" s="47"/>
      <c r="N22" s="47"/>
      <c r="O22" s="47">
        <v>3</v>
      </c>
      <c r="P22" s="87">
        <f t="shared" si="2"/>
        <v>10541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1">
        <f t="shared" si="4"/>
        <v>0</v>
      </c>
      <c r="AA22" s="35"/>
      <c r="AB22" s="91">
        <f t="shared" si="5"/>
        <v>0</v>
      </c>
      <c r="AC22" s="47"/>
      <c r="AD22" s="47"/>
      <c r="AE22" s="47"/>
      <c r="AF22" s="47"/>
      <c r="AG22" s="47"/>
      <c r="AH22" s="47"/>
      <c r="AI22" s="47"/>
      <c r="AJ22" s="94">
        <f t="shared" si="13"/>
        <v>0</v>
      </c>
      <c r="AK22" s="35"/>
      <c r="AL22" s="18">
        <v>41108</v>
      </c>
      <c r="AM22" s="83">
        <f t="shared" si="6"/>
        <v>0</v>
      </c>
      <c r="AN22" s="47"/>
      <c r="AO22" s="47"/>
      <c r="AP22" s="47"/>
      <c r="AQ22" s="47"/>
      <c r="AR22" s="94">
        <f t="shared" si="14"/>
        <v>2</v>
      </c>
      <c r="AS22" s="18">
        <v>41108</v>
      </c>
      <c r="AT22" s="83">
        <f t="shared" si="7"/>
        <v>0</v>
      </c>
      <c r="AU22" s="47"/>
      <c r="AV22" s="47"/>
      <c r="AW22" s="94">
        <f t="shared" si="15"/>
        <v>0</v>
      </c>
      <c r="AX22" s="83">
        <f t="shared" si="8"/>
        <v>0</v>
      </c>
      <c r="AY22" s="47"/>
      <c r="AZ22" s="47"/>
      <c r="BA22" s="94">
        <f t="shared" si="16"/>
        <v>0</v>
      </c>
      <c r="BB22" s="99">
        <f t="shared" si="9"/>
        <v>0</v>
      </c>
      <c r="BC22" s="47"/>
      <c r="BD22" s="47"/>
      <c r="BE22" s="47"/>
      <c r="BF22" s="47"/>
      <c r="BG22" s="94">
        <f t="shared" si="17"/>
        <v>3</v>
      </c>
      <c r="BH22" s="99">
        <f t="shared" si="10"/>
        <v>0</v>
      </c>
      <c r="BI22" s="47"/>
      <c r="BJ22" s="47"/>
      <c r="BK22" s="94">
        <f t="shared" si="18"/>
        <v>4</v>
      </c>
      <c r="BL22" s="99">
        <f t="shared" si="11"/>
        <v>0</v>
      </c>
      <c r="BM22" s="47"/>
      <c r="BN22" s="47"/>
      <c r="BO22" s="91">
        <f t="shared" si="19"/>
        <v>0</v>
      </c>
      <c r="BP22" s="101" t="s">
        <v>106</v>
      </c>
    </row>
    <row r="23" spans="1:68" ht="12.75" customHeight="1" x14ac:dyDescent="0.2">
      <c r="A23" s="18">
        <v>41109</v>
      </c>
      <c r="B23">
        <f t="shared" si="0"/>
        <v>1234</v>
      </c>
      <c r="C23">
        <f t="shared" si="12"/>
        <v>11784</v>
      </c>
      <c r="D23" s="83">
        <f t="shared" si="1"/>
        <v>1234</v>
      </c>
      <c r="E23" s="45">
        <v>1231</v>
      </c>
      <c r="F23" s="45"/>
      <c r="G23" s="47"/>
      <c r="H23" s="47"/>
      <c r="I23" s="47"/>
      <c r="J23" s="47"/>
      <c r="K23" s="45"/>
      <c r="L23" s="47"/>
      <c r="M23" s="47"/>
      <c r="N23" s="47"/>
      <c r="O23" s="47">
        <v>3</v>
      </c>
      <c r="P23" s="87">
        <f t="shared" si="2"/>
        <v>11775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1">
        <f t="shared" si="4"/>
        <v>0</v>
      </c>
      <c r="AA23" s="35"/>
      <c r="AB23" s="91">
        <f t="shared" si="5"/>
        <v>0</v>
      </c>
      <c r="AC23" s="47"/>
      <c r="AD23" s="47"/>
      <c r="AE23" s="47"/>
      <c r="AF23" s="47"/>
      <c r="AG23" s="47"/>
      <c r="AH23" s="47"/>
      <c r="AI23" s="47"/>
      <c r="AJ23" s="94">
        <f t="shared" si="13"/>
        <v>0</v>
      </c>
      <c r="AK23" s="35"/>
      <c r="AL23" s="18">
        <v>41109</v>
      </c>
      <c r="AM23" s="83">
        <f t="shared" si="6"/>
        <v>0</v>
      </c>
      <c r="AN23" s="47"/>
      <c r="AO23" s="47"/>
      <c r="AP23" s="47"/>
      <c r="AQ23" s="47"/>
      <c r="AR23" s="94">
        <f t="shared" si="14"/>
        <v>2</v>
      </c>
      <c r="AS23" s="18">
        <v>41109</v>
      </c>
      <c r="AT23" s="83">
        <f t="shared" si="7"/>
        <v>0</v>
      </c>
      <c r="AU23" s="47"/>
      <c r="AV23" s="47"/>
      <c r="AW23" s="94">
        <f t="shared" si="15"/>
        <v>0</v>
      </c>
      <c r="AX23" s="83">
        <f t="shared" si="8"/>
        <v>0</v>
      </c>
      <c r="AY23" s="47"/>
      <c r="AZ23" s="47"/>
      <c r="BA23" s="94">
        <f t="shared" si="16"/>
        <v>0</v>
      </c>
      <c r="BB23" s="99">
        <f t="shared" si="9"/>
        <v>0</v>
      </c>
      <c r="BC23" s="47"/>
      <c r="BD23" s="47"/>
      <c r="BE23" s="47"/>
      <c r="BF23" s="47"/>
      <c r="BG23" s="94">
        <f t="shared" si="17"/>
        <v>3</v>
      </c>
      <c r="BH23" s="99">
        <f t="shared" si="10"/>
        <v>0</v>
      </c>
      <c r="BI23" s="47"/>
      <c r="BJ23" s="47"/>
      <c r="BK23" s="94">
        <f t="shared" si="18"/>
        <v>4</v>
      </c>
      <c r="BL23" s="99">
        <f t="shared" si="11"/>
        <v>0</v>
      </c>
      <c r="BM23" s="47"/>
      <c r="BN23" s="47"/>
      <c r="BO23" s="91">
        <f t="shared" si="19"/>
        <v>0</v>
      </c>
      <c r="BP23" s="101" t="s">
        <v>110</v>
      </c>
    </row>
    <row r="24" spans="1:68" ht="12.75" customHeight="1" x14ac:dyDescent="0.2">
      <c r="A24" s="18">
        <v>41110</v>
      </c>
      <c r="B24">
        <f t="shared" si="0"/>
        <v>241</v>
      </c>
      <c r="C24">
        <f t="shared" si="12"/>
        <v>12025</v>
      </c>
      <c r="D24" s="83">
        <f t="shared" si="1"/>
        <v>241</v>
      </c>
      <c r="E24" s="45">
        <v>241</v>
      </c>
      <c r="F24" s="45"/>
      <c r="G24" s="47"/>
      <c r="H24" s="47"/>
      <c r="I24" s="47"/>
      <c r="J24" s="47"/>
      <c r="K24" s="45"/>
      <c r="L24" s="47"/>
      <c r="M24" s="47"/>
      <c r="N24" s="47"/>
      <c r="O24" s="47"/>
      <c r="P24" s="87">
        <f t="shared" si="2"/>
        <v>12016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1">
        <f t="shared" si="4"/>
        <v>0</v>
      </c>
      <c r="AA24" s="35"/>
      <c r="AB24" s="91">
        <f t="shared" si="5"/>
        <v>0</v>
      </c>
      <c r="AC24" s="47"/>
      <c r="AD24" s="47"/>
      <c r="AE24" s="47"/>
      <c r="AF24" s="47"/>
      <c r="AG24" s="47"/>
      <c r="AH24" s="47"/>
      <c r="AI24" s="47"/>
      <c r="AJ24" s="94">
        <f t="shared" si="13"/>
        <v>0</v>
      </c>
      <c r="AK24" s="35"/>
      <c r="AL24" s="18">
        <v>41110</v>
      </c>
      <c r="AM24" s="83">
        <f t="shared" si="6"/>
        <v>0</v>
      </c>
      <c r="AN24" s="47"/>
      <c r="AO24" s="47"/>
      <c r="AP24" s="47"/>
      <c r="AQ24" s="47"/>
      <c r="AR24" s="94">
        <f t="shared" si="14"/>
        <v>2</v>
      </c>
      <c r="AS24" s="18">
        <v>41110</v>
      </c>
      <c r="AT24" s="83">
        <f t="shared" si="7"/>
        <v>0</v>
      </c>
      <c r="AU24" s="47"/>
      <c r="AV24" s="47"/>
      <c r="AW24" s="94">
        <f t="shared" si="15"/>
        <v>0</v>
      </c>
      <c r="AX24" s="83">
        <f t="shared" si="8"/>
        <v>0</v>
      </c>
      <c r="AY24" s="47"/>
      <c r="AZ24" s="47"/>
      <c r="BA24" s="94">
        <f t="shared" si="16"/>
        <v>0</v>
      </c>
      <c r="BB24" s="99">
        <f t="shared" si="9"/>
        <v>0</v>
      </c>
      <c r="BC24" s="47"/>
      <c r="BD24" s="47"/>
      <c r="BE24" s="47"/>
      <c r="BF24" s="47"/>
      <c r="BG24" s="94">
        <f t="shared" si="17"/>
        <v>3</v>
      </c>
      <c r="BH24" s="99">
        <f t="shared" si="10"/>
        <v>0</v>
      </c>
      <c r="BI24" s="47"/>
      <c r="BJ24" s="47"/>
      <c r="BK24" s="94">
        <f t="shared" si="18"/>
        <v>4</v>
      </c>
      <c r="BL24" s="99">
        <f t="shared" si="11"/>
        <v>0</v>
      </c>
      <c r="BM24" s="47"/>
      <c r="BN24" s="47"/>
      <c r="BO24" s="91">
        <f t="shared" si="19"/>
        <v>0</v>
      </c>
      <c r="BP24" s="101" t="s">
        <v>107</v>
      </c>
    </row>
    <row r="25" spans="1:68" ht="12.75" customHeight="1" x14ac:dyDescent="0.2">
      <c r="A25" s="18">
        <v>41111</v>
      </c>
      <c r="B25">
        <f t="shared" si="0"/>
        <v>12</v>
      </c>
      <c r="C25">
        <f t="shared" si="12"/>
        <v>12037</v>
      </c>
      <c r="D25" s="83">
        <f t="shared" si="1"/>
        <v>11</v>
      </c>
      <c r="E25" s="45">
        <v>11</v>
      </c>
      <c r="F25" s="45"/>
      <c r="G25" s="47"/>
      <c r="H25" s="47"/>
      <c r="I25" s="47"/>
      <c r="J25" s="47"/>
      <c r="K25" s="45"/>
      <c r="L25" s="47"/>
      <c r="M25" s="47"/>
      <c r="N25" s="47"/>
      <c r="O25" s="47"/>
      <c r="P25" s="87">
        <f t="shared" si="2"/>
        <v>12027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1">
        <f t="shared" si="4"/>
        <v>0</v>
      </c>
      <c r="AA25" s="35"/>
      <c r="AB25" s="91">
        <f t="shared" si="5"/>
        <v>0</v>
      </c>
      <c r="AC25" s="47"/>
      <c r="AD25" s="47"/>
      <c r="AE25" s="47"/>
      <c r="AF25" s="47"/>
      <c r="AG25" s="47"/>
      <c r="AH25" s="47"/>
      <c r="AI25" s="47"/>
      <c r="AJ25" s="94">
        <f t="shared" si="13"/>
        <v>0</v>
      </c>
      <c r="AK25" s="35"/>
      <c r="AL25" s="18">
        <v>41111</v>
      </c>
      <c r="AM25" s="83">
        <f t="shared" si="6"/>
        <v>0</v>
      </c>
      <c r="AN25" s="47"/>
      <c r="AO25" s="47"/>
      <c r="AP25" s="47"/>
      <c r="AQ25" s="47"/>
      <c r="AR25" s="94">
        <f t="shared" si="14"/>
        <v>2</v>
      </c>
      <c r="AS25" s="18">
        <v>41111</v>
      </c>
      <c r="AT25" s="83">
        <f t="shared" si="7"/>
        <v>0</v>
      </c>
      <c r="AU25" s="47"/>
      <c r="AV25" s="47"/>
      <c r="AW25" s="94">
        <f t="shared" si="15"/>
        <v>0</v>
      </c>
      <c r="AX25" s="83">
        <f t="shared" si="8"/>
        <v>0</v>
      </c>
      <c r="AY25" s="47"/>
      <c r="AZ25" s="47"/>
      <c r="BA25" s="94">
        <f t="shared" si="16"/>
        <v>0</v>
      </c>
      <c r="BB25" s="99">
        <f t="shared" si="9"/>
        <v>0</v>
      </c>
      <c r="BC25" s="47"/>
      <c r="BD25" s="47"/>
      <c r="BE25" s="47"/>
      <c r="BF25" s="47"/>
      <c r="BG25" s="94">
        <f t="shared" si="17"/>
        <v>3</v>
      </c>
      <c r="BH25" s="99">
        <f t="shared" si="10"/>
        <v>1</v>
      </c>
      <c r="BI25" s="47">
        <v>1</v>
      </c>
      <c r="BJ25" s="47"/>
      <c r="BK25" s="94">
        <f t="shared" si="18"/>
        <v>5</v>
      </c>
      <c r="BL25" s="99">
        <f t="shared" si="11"/>
        <v>0</v>
      </c>
      <c r="BM25" s="47"/>
      <c r="BN25" s="47"/>
      <c r="BO25" s="91">
        <f t="shared" si="19"/>
        <v>0</v>
      </c>
      <c r="BP25" s="101" t="s">
        <v>108</v>
      </c>
    </row>
    <row r="26" spans="1:68" ht="12.75" customHeight="1" x14ac:dyDescent="0.2">
      <c r="A26" s="18">
        <v>41112</v>
      </c>
      <c r="B26">
        <f t="shared" si="0"/>
        <v>2268</v>
      </c>
      <c r="C26">
        <f t="shared" si="12"/>
        <v>14305</v>
      </c>
      <c r="D26" s="83">
        <f t="shared" si="1"/>
        <v>2267</v>
      </c>
      <c r="E26" s="45">
        <v>1281</v>
      </c>
      <c r="F26" s="45"/>
      <c r="G26" s="47">
        <v>121</v>
      </c>
      <c r="H26" s="47">
        <v>138</v>
      </c>
      <c r="I26" s="47">
        <v>138</v>
      </c>
      <c r="J26" s="47">
        <v>140</v>
      </c>
      <c r="K26" s="45"/>
      <c r="L26" s="47"/>
      <c r="M26" s="47">
        <v>144</v>
      </c>
      <c r="N26" s="47">
        <v>303</v>
      </c>
      <c r="O26" s="47">
        <v>2</v>
      </c>
      <c r="P26" s="87">
        <f t="shared" si="2"/>
        <v>14294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1">
        <f t="shared" si="4"/>
        <v>0</v>
      </c>
      <c r="AA26" s="35"/>
      <c r="AB26" s="91">
        <f t="shared" si="5"/>
        <v>0</v>
      </c>
      <c r="AC26" s="47"/>
      <c r="AD26" s="47"/>
      <c r="AE26" s="47"/>
      <c r="AF26" s="47"/>
      <c r="AG26" s="47"/>
      <c r="AH26" s="47"/>
      <c r="AI26" s="47"/>
      <c r="AJ26" s="94">
        <f t="shared" si="13"/>
        <v>0</v>
      </c>
      <c r="AK26" s="35"/>
      <c r="AL26" s="18">
        <v>41112</v>
      </c>
      <c r="AM26" s="83">
        <f t="shared" si="6"/>
        <v>1</v>
      </c>
      <c r="AN26" s="47"/>
      <c r="AO26" s="47"/>
      <c r="AP26" s="47">
        <v>1</v>
      </c>
      <c r="AQ26" s="47"/>
      <c r="AR26" s="94">
        <f t="shared" si="14"/>
        <v>3</v>
      </c>
      <c r="AS26" s="18">
        <v>41112</v>
      </c>
      <c r="AT26" s="83">
        <f t="shared" si="7"/>
        <v>0</v>
      </c>
      <c r="AU26" s="47"/>
      <c r="AV26" s="47"/>
      <c r="AW26" s="94">
        <f t="shared" si="15"/>
        <v>0</v>
      </c>
      <c r="AX26" s="83">
        <f t="shared" si="8"/>
        <v>0</v>
      </c>
      <c r="AY26" s="47"/>
      <c r="AZ26" s="47"/>
      <c r="BA26" s="94">
        <f t="shared" si="16"/>
        <v>0</v>
      </c>
      <c r="BB26" s="99">
        <f t="shared" si="9"/>
        <v>0</v>
      </c>
      <c r="BC26" s="47"/>
      <c r="BD26" s="47"/>
      <c r="BE26" s="47"/>
      <c r="BF26" s="47"/>
      <c r="BG26" s="94">
        <f t="shared" si="17"/>
        <v>3</v>
      </c>
      <c r="BH26" s="99">
        <f t="shared" si="10"/>
        <v>0</v>
      </c>
      <c r="BI26" s="47"/>
      <c r="BJ26" s="47"/>
      <c r="BK26" s="94">
        <f t="shared" si="18"/>
        <v>5</v>
      </c>
      <c r="BL26" s="99">
        <f t="shared" si="11"/>
        <v>0</v>
      </c>
      <c r="BM26" s="47"/>
      <c r="BN26" s="47"/>
      <c r="BO26" s="91">
        <f t="shared" si="19"/>
        <v>0</v>
      </c>
      <c r="BP26" s="101" t="s">
        <v>109</v>
      </c>
    </row>
    <row r="27" spans="1:68" ht="12.75" customHeight="1" x14ac:dyDescent="0.2">
      <c r="A27" s="18">
        <v>41113</v>
      </c>
      <c r="B27">
        <f t="shared" si="0"/>
        <v>782</v>
      </c>
      <c r="C27">
        <f t="shared" si="12"/>
        <v>15087</v>
      </c>
      <c r="D27" s="83">
        <f t="shared" si="1"/>
        <v>782</v>
      </c>
      <c r="E27" s="45">
        <v>764</v>
      </c>
      <c r="F27" s="45"/>
      <c r="G27" s="47">
        <v>16</v>
      </c>
      <c r="H27" s="47"/>
      <c r="I27" s="47"/>
      <c r="J27" s="47"/>
      <c r="K27" s="45"/>
      <c r="L27" s="47"/>
      <c r="M27" s="47"/>
      <c r="N27" s="47"/>
      <c r="O27" s="47">
        <v>2</v>
      </c>
      <c r="P27" s="87">
        <f t="shared" si="2"/>
        <v>15076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1">
        <f t="shared" si="4"/>
        <v>0</v>
      </c>
      <c r="AA27" s="35"/>
      <c r="AB27" s="91">
        <f t="shared" si="5"/>
        <v>0</v>
      </c>
      <c r="AC27" s="47"/>
      <c r="AD27" s="47"/>
      <c r="AE27" s="47"/>
      <c r="AF27" s="47"/>
      <c r="AG27" s="47"/>
      <c r="AH27" s="47"/>
      <c r="AI27" s="47"/>
      <c r="AJ27" s="94">
        <f t="shared" si="13"/>
        <v>0</v>
      </c>
      <c r="AK27" s="35"/>
      <c r="AL27" s="18">
        <v>41113</v>
      </c>
      <c r="AM27" s="83">
        <f t="shared" si="6"/>
        <v>0</v>
      </c>
      <c r="AN27" s="47"/>
      <c r="AO27" s="47"/>
      <c r="AP27" s="47"/>
      <c r="AQ27" s="47"/>
      <c r="AR27" s="94">
        <f t="shared" si="14"/>
        <v>3</v>
      </c>
      <c r="AS27" s="18">
        <v>41113</v>
      </c>
      <c r="AT27" s="83">
        <f t="shared" si="7"/>
        <v>0</v>
      </c>
      <c r="AU27" s="47"/>
      <c r="AV27" s="47"/>
      <c r="AW27" s="94">
        <f t="shared" si="15"/>
        <v>0</v>
      </c>
      <c r="AX27" s="83">
        <f t="shared" si="8"/>
        <v>0</v>
      </c>
      <c r="AY27" s="47"/>
      <c r="AZ27" s="47"/>
      <c r="BA27" s="94">
        <f t="shared" si="16"/>
        <v>0</v>
      </c>
      <c r="BB27" s="99">
        <f t="shared" si="9"/>
        <v>0</v>
      </c>
      <c r="BC27" s="47"/>
      <c r="BD27" s="47"/>
      <c r="BE27" s="47"/>
      <c r="BF27" s="47"/>
      <c r="BG27" s="94">
        <f t="shared" si="17"/>
        <v>3</v>
      </c>
      <c r="BH27" s="99">
        <f t="shared" si="10"/>
        <v>0</v>
      </c>
      <c r="BI27" s="47"/>
      <c r="BJ27" s="47"/>
      <c r="BK27" s="94">
        <f t="shared" si="18"/>
        <v>5</v>
      </c>
      <c r="BL27" s="99">
        <f t="shared" si="11"/>
        <v>0</v>
      </c>
      <c r="BM27" s="47"/>
      <c r="BN27" s="47"/>
      <c r="BO27" s="91">
        <f t="shared" si="19"/>
        <v>0</v>
      </c>
      <c r="BP27" s="101" t="s">
        <v>111</v>
      </c>
    </row>
    <row r="28" spans="1:68" ht="12.75" customHeight="1" x14ac:dyDescent="0.2">
      <c r="A28" s="18">
        <v>41114</v>
      </c>
      <c r="B28">
        <f t="shared" si="0"/>
        <v>1668</v>
      </c>
      <c r="C28">
        <f t="shared" si="12"/>
        <v>16755</v>
      </c>
      <c r="D28" s="83">
        <f t="shared" si="1"/>
        <v>1668</v>
      </c>
      <c r="E28" s="45">
        <v>1667</v>
      </c>
      <c r="F28" s="45"/>
      <c r="G28" s="47"/>
      <c r="H28" s="47"/>
      <c r="I28" s="47"/>
      <c r="J28" s="47"/>
      <c r="K28" s="45"/>
      <c r="L28" s="47"/>
      <c r="M28" s="47"/>
      <c r="N28" s="47"/>
      <c r="O28" s="47">
        <v>1</v>
      </c>
      <c r="P28" s="87">
        <f t="shared" si="2"/>
        <v>16744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1">
        <f t="shared" si="4"/>
        <v>0</v>
      </c>
      <c r="AA28" s="35"/>
      <c r="AB28" s="91">
        <f t="shared" si="5"/>
        <v>0</v>
      </c>
      <c r="AC28" s="47"/>
      <c r="AD28" s="47"/>
      <c r="AE28" s="47"/>
      <c r="AF28" s="47"/>
      <c r="AG28" s="47"/>
      <c r="AH28" s="47"/>
      <c r="AI28" s="47"/>
      <c r="AJ28" s="94">
        <f t="shared" si="13"/>
        <v>0</v>
      </c>
      <c r="AK28" s="35"/>
      <c r="AL28" s="18">
        <v>41114</v>
      </c>
      <c r="AM28" s="83">
        <f t="shared" si="6"/>
        <v>0</v>
      </c>
      <c r="AN28" s="47"/>
      <c r="AO28" s="47"/>
      <c r="AP28" s="47"/>
      <c r="AQ28" s="47"/>
      <c r="AR28" s="94">
        <f t="shared" si="14"/>
        <v>3</v>
      </c>
      <c r="AS28" s="18">
        <v>41114</v>
      </c>
      <c r="AT28" s="83">
        <f t="shared" si="7"/>
        <v>0</v>
      </c>
      <c r="AU28" s="47"/>
      <c r="AV28" s="47"/>
      <c r="AW28" s="94">
        <f t="shared" si="15"/>
        <v>0</v>
      </c>
      <c r="AX28" s="83">
        <f t="shared" si="8"/>
        <v>0</v>
      </c>
      <c r="AY28" s="47"/>
      <c r="AZ28" s="47"/>
      <c r="BA28" s="94">
        <f t="shared" si="16"/>
        <v>0</v>
      </c>
      <c r="BB28" s="99">
        <f t="shared" si="9"/>
        <v>0</v>
      </c>
      <c r="BC28" s="47"/>
      <c r="BD28" s="47"/>
      <c r="BE28" s="47"/>
      <c r="BF28" s="47"/>
      <c r="BG28" s="94">
        <f t="shared" si="17"/>
        <v>3</v>
      </c>
      <c r="BH28" s="99">
        <f t="shared" si="10"/>
        <v>0</v>
      </c>
      <c r="BI28" s="47"/>
      <c r="BJ28" s="47"/>
      <c r="BK28" s="94">
        <f t="shared" si="18"/>
        <v>5</v>
      </c>
      <c r="BL28" s="99">
        <f t="shared" si="11"/>
        <v>0</v>
      </c>
      <c r="BM28" s="47"/>
      <c r="BN28" s="47"/>
      <c r="BO28" s="91">
        <f t="shared" si="19"/>
        <v>0</v>
      </c>
      <c r="BP28" s="101" t="s">
        <v>112</v>
      </c>
    </row>
    <row r="29" spans="1:68" ht="12.75" customHeight="1" x14ac:dyDescent="0.2">
      <c r="A29" s="18">
        <v>41115</v>
      </c>
      <c r="B29">
        <f t="shared" si="0"/>
        <v>154</v>
      </c>
      <c r="C29">
        <f t="shared" si="12"/>
        <v>16909</v>
      </c>
      <c r="D29" s="83">
        <f t="shared" si="1"/>
        <v>154</v>
      </c>
      <c r="E29" s="45">
        <v>154</v>
      </c>
      <c r="F29" s="45"/>
      <c r="G29" s="47"/>
      <c r="H29" s="47"/>
      <c r="I29" s="47"/>
      <c r="J29" s="47"/>
      <c r="K29" s="45"/>
      <c r="L29" s="47"/>
      <c r="M29" s="47"/>
      <c r="N29" s="47"/>
      <c r="O29" s="47"/>
      <c r="P29" s="87">
        <f t="shared" si="2"/>
        <v>16898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1">
        <f t="shared" si="4"/>
        <v>0</v>
      </c>
      <c r="AA29" s="35"/>
      <c r="AB29" s="91">
        <f t="shared" si="5"/>
        <v>0</v>
      </c>
      <c r="AC29" s="47"/>
      <c r="AD29" s="47"/>
      <c r="AE29" s="47"/>
      <c r="AF29" s="47"/>
      <c r="AG29" s="47"/>
      <c r="AH29" s="47"/>
      <c r="AI29" s="47"/>
      <c r="AJ29" s="94">
        <f t="shared" si="13"/>
        <v>0</v>
      </c>
      <c r="AK29" s="35"/>
      <c r="AL29" s="18">
        <v>41115</v>
      </c>
      <c r="AM29" s="83">
        <f t="shared" si="6"/>
        <v>0</v>
      </c>
      <c r="AN29" s="47"/>
      <c r="AO29" s="47"/>
      <c r="AP29" s="47"/>
      <c r="AQ29" s="47"/>
      <c r="AR29" s="94">
        <f t="shared" si="14"/>
        <v>3</v>
      </c>
      <c r="AS29" s="18">
        <v>41115</v>
      </c>
      <c r="AT29" s="83">
        <f t="shared" si="7"/>
        <v>0</v>
      </c>
      <c r="AU29" s="47"/>
      <c r="AV29" s="47"/>
      <c r="AW29" s="94">
        <f t="shared" si="15"/>
        <v>0</v>
      </c>
      <c r="AX29" s="83">
        <f t="shared" si="8"/>
        <v>0</v>
      </c>
      <c r="AY29" s="47"/>
      <c r="AZ29" s="47"/>
      <c r="BA29" s="94">
        <f t="shared" si="16"/>
        <v>0</v>
      </c>
      <c r="BB29" s="99">
        <f t="shared" si="9"/>
        <v>0</v>
      </c>
      <c r="BC29" s="47"/>
      <c r="BD29" s="47"/>
      <c r="BE29" s="47"/>
      <c r="BF29" s="47"/>
      <c r="BG29" s="94">
        <f t="shared" si="17"/>
        <v>3</v>
      </c>
      <c r="BH29" s="99">
        <f t="shared" si="10"/>
        <v>0</v>
      </c>
      <c r="BI29" s="47"/>
      <c r="BJ29" s="47"/>
      <c r="BK29" s="94">
        <f t="shared" si="18"/>
        <v>5</v>
      </c>
      <c r="BL29" s="99">
        <f t="shared" si="11"/>
        <v>0</v>
      </c>
      <c r="BM29" s="47"/>
      <c r="BN29" s="47"/>
      <c r="BO29" s="91">
        <f t="shared" si="19"/>
        <v>0</v>
      </c>
      <c r="BP29" s="101" t="s">
        <v>113</v>
      </c>
    </row>
    <row r="30" spans="1:68" ht="12.75" customHeight="1" x14ac:dyDescent="0.2">
      <c r="A30" s="18">
        <v>41116</v>
      </c>
      <c r="B30">
        <f t="shared" si="0"/>
        <v>943</v>
      </c>
      <c r="C30">
        <f t="shared" si="12"/>
        <v>17852</v>
      </c>
      <c r="D30" s="83">
        <f t="shared" si="1"/>
        <v>942</v>
      </c>
      <c r="E30" s="45">
        <v>585</v>
      </c>
      <c r="F30" s="45">
        <v>357</v>
      </c>
      <c r="G30" s="47"/>
      <c r="H30" s="47"/>
      <c r="I30" s="47"/>
      <c r="J30" s="47"/>
      <c r="K30" s="45"/>
      <c r="L30" s="47"/>
      <c r="M30" s="47"/>
      <c r="N30" s="47"/>
      <c r="O30" s="47"/>
      <c r="P30" s="87">
        <f t="shared" si="2"/>
        <v>17840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1">
        <f t="shared" si="4"/>
        <v>0</v>
      </c>
      <c r="AA30" s="35"/>
      <c r="AB30" s="91">
        <f t="shared" si="5"/>
        <v>0</v>
      </c>
      <c r="AC30" s="47"/>
      <c r="AD30" s="47"/>
      <c r="AE30" s="47"/>
      <c r="AF30" s="47"/>
      <c r="AG30" s="47"/>
      <c r="AH30" s="47"/>
      <c r="AI30" s="47"/>
      <c r="AJ30" s="94">
        <f t="shared" si="13"/>
        <v>0</v>
      </c>
      <c r="AK30" s="35"/>
      <c r="AL30" s="18">
        <v>41116</v>
      </c>
      <c r="AM30" s="83">
        <f t="shared" si="6"/>
        <v>0</v>
      </c>
      <c r="AN30" s="47"/>
      <c r="AO30" s="47"/>
      <c r="AP30" s="47"/>
      <c r="AQ30" s="47"/>
      <c r="AR30" s="94">
        <f t="shared" si="14"/>
        <v>3</v>
      </c>
      <c r="AS30" s="18">
        <v>41116</v>
      </c>
      <c r="AT30" s="83">
        <f t="shared" si="7"/>
        <v>0</v>
      </c>
      <c r="AU30" s="47"/>
      <c r="AV30" s="47"/>
      <c r="AW30" s="94">
        <f t="shared" si="15"/>
        <v>0</v>
      </c>
      <c r="AX30" s="83">
        <f t="shared" si="8"/>
        <v>0</v>
      </c>
      <c r="AY30" s="47"/>
      <c r="AZ30" s="47"/>
      <c r="BA30" s="94">
        <f t="shared" si="16"/>
        <v>0</v>
      </c>
      <c r="BB30" s="99">
        <f t="shared" si="9"/>
        <v>0</v>
      </c>
      <c r="BC30" s="47"/>
      <c r="BD30" s="47"/>
      <c r="BE30" s="47"/>
      <c r="BF30" s="47"/>
      <c r="BG30" s="94">
        <f t="shared" si="17"/>
        <v>3</v>
      </c>
      <c r="BH30" s="99">
        <f t="shared" si="10"/>
        <v>1</v>
      </c>
      <c r="BI30" s="47">
        <v>1</v>
      </c>
      <c r="BJ30" s="47"/>
      <c r="BK30" s="94">
        <f t="shared" si="18"/>
        <v>6</v>
      </c>
      <c r="BL30" s="99">
        <f t="shared" si="11"/>
        <v>0</v>
      </c>
      <c r="BM30" s="47"/>
      <c r="BN30" s="47"/>
      <c r="BO30" s="91">
        <f t="shared" si="19"/>
        <v>0</v>
      </c>
      <c r="BP30" s="101"/>
    </row>
    <row r="31" spans="1:68" ht="12.75" customHeight="1" x14ac:dyDescent="0.2">
      <c r="A31" s="18">
        <v>41117</v>
      </c>
      <c r="B31">
        <f t="shared" si="0"/>
        <v>749</v>
      </c>
      <c r="C31">
        <f t="shared" si="12"/>
        <v>18601</v>
      </c>
      <c r="D31" s="83">
        <f t="shared" si="1"/>
        <v>749</v>
      </c>
      <c r="E31" s="45">
        <v>746</v>
      </c>
      <c r="F31" s="45"/>
      <c r="G31" s="47"/>
      <c r="H31" s="47"/>
      <c r="I31" s="47"/>
      <c r="J31" s="47"/>
      <c r="K31" s="45"/>
      <c r="L31" s="47"/>
      <c r="M31" s="47"/>
      <c r="N31" s="47"/>
      <c r="O31" s="47">
        <v>3</v>
      </c>
      <c r="P31" s="87">
        <f t="shared" si="2"/>
        <v>18589</v>
      </c>
      <c r="Q31" s="91">
        <f t="shared" si="3"/>
        <v>0</v>
      </c>
      <c r="R31" s="47"/>
      <c r="S31" s="47"/>
      <c r="T31" s="47"/>
      <c r="U31" s="47"/>
      <c r="V31" s="47"/>
      <c r="W31" s="47"/>
      <c r="X31" s="102"/>
      <c r="Y31" s="47"/>
      <c r="Z31" s="91">
        <f t="shared" si="4"/>
        <v>0</v>
      </c>
      <c r="AA31" s="35"/>
      <c r="AB31" s="91">
        <f t="shared" si="5"/>
        <v>0</v>
      </c>
      <c r="AC31" s="47"/>
      <c r="AD31" s="47"/>
      <c r="AE31" s="47"/>
      <c r="AF31" s="47"/>
      <c r="AG31" s="47"/>
      <c r="AH31" s="47"/>
      <c r="AI31" s="47"/>
      <c r="AJ31" s="94">
        <f t="shared" si="13"/>
        <v>0</v>
      </c>
      <c r="AK31" s="35"/>
      <c r="AL31" s="18">
        <v>41117</v>
      </c>
      <c r="AM31" s="83">
        <f t="shared" si="6"/>
        <v>0</v>
      </c>
      <c r="AN31" s="47"/>
      <c r="AO31" s="47"/>
      <c r="AP31" s="47"/>
      <c r="AQ31" s="47"/>
      <c r="AR31" s="94">
        <f t="shared" si="14"/>
        <v>3</v>
      </c>
      <c r="AS31" s="18">
        <v>41117</v>
      </c>
      <c r="AT31" s="83">
        <f t="shared" si="7"/>
        <v>0</v>
      </c>
      <c r="AU31" s="47"/>
      <c r="AV31" s="47"/>
      <c r="AW31" s="94">
        <f t="shared" si="15"/>
        <v>0</v>
      </c>
      <c r="AX31" s="83">
        <f t="shared" si="8"/>
        <v>0</v>
      </c>
      <c r="AY31" s="47"/>
      <c r="AZ31" s="47"/>
      <c r="BA31" s="94">
        <f t="shared" si="16"/>
        <v>0</v>
      </c>
      <c r="BB31" s="99">
        <f t="shared" si="9"/>
        <v>0</v>
      </c>
      <c r="BC31" s="47"/>
      <c r="BD31" s="47"/>
      <c r="BE31" s="47"/>
      <c r="BF31" s="47"/>
      <c r="BG31" s="94">
        <f t="shared" si="17"/>
        <v>3</v>
      </c>
      <c r="BH31" s="99">
        <f t="shared" si="10"/>
        <v>0</v>
      </c>
      <c r="BI31" s="47"/>
      <c r="BJ31" s="47"/>
      <c r="BK31" s="94">
        <f t="shared" si="18"/>
        <v>6</v>
      </c>
      <c r="BL31" s="99">
        <f t="shared" si="11"/>
        <v>0</v>
      </c>
      <c r="BM31" s="47"/>
      <c r="BN31" s="47"/>
      <c r="BO31" s="91">
        <f t="shared" si="19"/>
        <v>0</v>
      </c>
      <c r="BP31" s="101" t="s">
        <v>114</v>
      </c>
    </row>
    <row r="32" spans="1:68" ht="12.75" customHeight="1" x14ac:dyDescent="0.2">
      <c r="A32" s="18">
        <v>41118</v>
      </c>
      <c r="B32">
        <f t="shared" si="0"/>
        <v>1184</v>
      </c>
      <c r="C32">
        <f t="shared" si="12"/>
        <v>19785</v>
      </c>
      <c r="D32" s="83">
        <f t="shared" si="1"/>
        <v>1181</v>
      </c>
      <c r="E32" s="45">
        <v>1178</v>
      </c>
      <c r="F32" s="45"/>
      <c r="G32" s="47"/>
      <c r="H32" s="47"/>
      <c r="I32" s="47"/>
      <c r="J32" s="47"/>
      <c r="K32" s="45"/>
      <c r="L32" s="47"/>
      <c r="M32" s="47"/>
      <c r="N32" s="47"/>
      <c r="O32" s="47">
        <v>3</v>
      </c>
      <c r="P32" s="87">
        <f t="shared" si="2"/>
        <v>19770</v>
      </c>
      <c r="Q32" s="91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1">
        <f t="shared" si="4"/>
        <v>0</v>
      </c>
      <c r="AA32" s="35"/>
      <c r="AB32" s="91">
        <f t="shared" si="5"/>
        <v>0</v>
      </c>
      <c r="AC32" s="47"/>
      <c r="AD32" s="47"/>
      <c r="AE32" s="47"/>
      <c r="AF32" s="47"/>
      <c r="AG32" s="47"/>
      <c r="AH32" s="47"/>
      <c r="AI32" s="47"/>
      <c r="AJ32" s="94">
        <f t="shared" si="13"/>
        <v>0</v>
      </c>
      <c r="AK32" s="35"/>
      <c r="AL32" s="18">
        <v>41118</v>
      </c>
      <c r="AM32" s="83">
        <f t="shared" si="6"/>
        <v>0</v>
      </c>
      <c r="AN32" s="47"/>
      <c r="AO32" s="47"/>
      <c r="AP32" s="47"/>
      <c r="AQ32" s="47"/>
      <c r="AR32" s="94">
        <f t="shared" si="14"/>
        <v>3</v>
      </c>
      <c r="AS32" s="18">
        <v>41118</v>
      </c>
      <c r="AT32" s="83">
        <f t="shared" si="7"/>
        <v>0</v>
      </c>
      <c r="AU32" s="47"/>
      <c r="AV32" s="47"/>
      <c r="AW32" s="94">
        <f t="shared" si="15"/>
        <v>0</v>
      </c>
      <c r="AX32" s="83">
        <f t="shared" si="8"/>
        <v>0</v>
      </c>
      <c r="AY32" s="47"/>
      <c r="AZ32" s="47"/>
      <c r="BA32" s="94">
        <f t="shared" si="16"/>
        <v>0</v>
      </c>
      <c r="BB32" s="99">
        <f t="shared" si="9"/>
        <v>0</v>
      </c>
      <c r="BC32" s="47"/>
      <c r="BD32" s="47"/>
      <c r="BE32" s="47"/>
      <c r="BF32" s="47"/>
      <c r="BG32" s="94">
        <f t="shared" si="17"/>
        <v>3</v>
      </c>
      <c r="BH32" s="99">
        <f t="shared" si="10"/>
        <v>3</v>
      </c>
      <c r="BI32" s="47">
        <v>3</v>
      </c>
      <c r="BJ32" s="47"/>
      <c r="BK32" s="94">
        <f t="shared" si="18"/>
        <v>9</v>
      </c>
      <c r="BL32" s="99">
        <f t="shared" si="11"/>
        <v>0</v>
      </c>
      <c r="BM32" s="47"/>
      <c r="BN32" s="47"/>
      <c r="BO32" s="91">
        <f t="shared" si="19"/>
        <v>0</v>
      </c>
      <c r="BP32" s="101" t="s">
        <v>115</v>
      </c>
    </row>
    <row r="33" spans="1:68" ht="12.75" customHeight="1" x14ac:dyDescent="0.2">
      <c r="A33" s="18">
        <v>41119</v>
      </c>
      <c r="B33">
        <f t="shared" si="0"/>
        <v>194</v>
      </c>
      <c r="C33">
        <f t="shared" si="12"/>
        <v>19979</v>
      </c>
      <c r="D33" s="83">
        <f t="shared" si="1"/>
        <v>194</v>
      </c>
      <c r="E33" s="45"/>
      <c r="F33" s="45"/>
      <c r="G33" s="47"/>
      <c r="H33" s="47"/>
      <c r="I33" s="47"/>
      <c r="J33" s="47"/>
      <c r="K33" s="45"/>
      <c r="L33" s="47"/>
      <c r="M33" s="47"/>
      <c r="N33" s="47">
        <v>194</v>
      </c>
      <c r="O33" s="47"/>
      <c r="P33" s="87">
        <f t="shared" si="2"/>
        <v>19964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1">
        <f t="shared" si="4"/>
        <v>0</v>
      </c>
      <c r="AA33" s="35"/>
      <c r="AB33" s="91">
        <f t="shared" si="5"/>
        <v>0</v>
      </c>
      <c r="AC33" s="47"/>
      <c r="AD33" s="47"/>
      <c r="AE33" s="47"/>
      <c r="AF33" s="47"/>
      <c r="AG33" s="47"/>
      <c r="AH33" s="47"/>
      <c r="AI33" s="47"/>
      <c r="AJ33" s="94">
        <f t="shared" si="13"/>
        <v>0</v>
      </c>
      <c r="AK33" s="35"/>
      <c r="AL33" s="18">
        <v>41119</v>
      </c>
      <c r="AM33" s="83">
        <f t="shared" si="6"/>
        <v>0</v>
      </c>
      <c r="AN33" s="47"/>
      <c r="AO33" s="47"/>
      <c r="AP33" s="47"/>
      <c r="AQ33" s="47"/>
      <c r="AR33" s="94">
        <f t="shared" si="14"/>
        <v>3</v>
      </c>
      <c r="AS33" s="18">
        <v>41119</v>
      </c>
      <c r="AT33" s="83">
        <f t="shared" si="7"/>
        <v>0</v>
      </c>
      <c r="AU33" s="47"/>
      <c r="AV33" s="47"/>
      <c r="AW33" s="94">
        <f t="shared" si="15"/>
        <v>0</v>
      </c>
      <c r="AX33" s="83">
        <f t="shared" si="8"/>
        <v>0</v>
      </c>
      <c r="AY33" s="47"/>
      <c r="AZ33" s="47"/>
      <c r="BA33" s="94">
        <f t="shared" si="16"/>
        <v>0</v>
      </c>
      <c r="BB33" s="99">
        <f t="shared" si="9"/>
        <v>0</v>
      </c>
      <c r="BC33" s="47"/>
      <c r="BD33" s="47"/>
      <c r="BE33" s="47"/>
      <c r="BF33" s="47"/>
      <c r="BG33" s="94">
        <f t="shared" si="17"/>
        <v>3</v>
      </c>
      <c r="BH33" s="99">
        <f t="shared" si="10"/>
        <v>0</v>
      </c>
      <c r="BI33" s="47"/>
      <c r="BJ33" s="47"/>
      <c r="BK33" s="94">
        <f t="shared" si="18"/>
        <v>9</v>
      </c>
      <c r="BL33" s="99">
        <f t="shared" si="11"/>
        <v>0</v>
      </c>
      <c r="BM33" s="47"/>
      <c r="BN33" s="47"/>
      <c r="BO33" s="91">
        <f t="shared" si="19"/>
        <v>0</v>
      </c>
      <c r="BP33" s="101" t="s">
        <v>116</v>
      </c>
    </row>
    <row r="34" spans="1:68" ht="12.75" customHeight="1" x14ac:dyDescent="0.2">
      <c r="A34" s="18">
        <v>41120</v>
      </c>
      <c r="B34">
        <f t="shared" si="0"/>
        <v>424</v>
      </c>
      <c r="C34">
        <f t="shared" si="12"/>
        <v>20403</v>
      </c>
      <c r="D34" s="84">
        <f t="shared" si="1"/>
        <v>424</v>
      </c>
      <c r="E34" s="45"/>
      <c r="F34" s="45">
        <v>200</v>
      </c>
      <c r="G34" s="47">
        <v>75</v>
      </c>
      <c r="H34" s="47">
        <v>80</v>
      </c>
      <c r="I34" s="47"/>
      <c r="J34" s="47"/>
      <c r="K34" s="45"/>
      <c r="L34" s="47"/>
      <c r="M34" s="47"/>
      <c r="N34" s="47">
        <v>68</v>
      </c>
      <c r="O34" s="47">
        <v>1</v>
      </c>
      <c r="P34" s="87">
        <f t="shared" si="2"/>
        <v>20388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2">
        <f t="shared" si="4"/>
        <v>0</v>
      </c>
      <c r="AA34" s="33"/>
      <c r="AB34" s="91">
        <f t="shared" si="5"/>
        <v>0</v>
      </c>
      <c r="AC34" s="47"/>
      <c r="AD34" s="47"/>
      <c r="AE34" s="47"/>
      <c r="AF34" s="47"/>
      <c r="AG34" s="47"/>
      <c r="AH34" s="47"/>
      <c r="AI34" s="47"/>
      <c r="AJ34" s="94">
        <f t="shared" si="13"/>
        <v>0</v>
      </c>
      <c r="AK34" s="36"/>
      <c r="AL34" s="18">
        <v>41120</v>
      </c>
      <c r="AM34" s="83">
        <f t="shared" si="6"/>
        <v>0</v>
      </c>
      <c r="AN34" s="47"/>
      <c r="AO34" s="47"/>
      <c r="AP34" s="47"/>
      <c r="AQ34" s="47"/>
      <c r="AR34" s="94">
        <f t="shared" si="14"/>
        <v>3</v>
      </c>
      <c r="AS34" s="18">
        <v>41120</v>
      </c>
      <c r="AT34" s="83">
        <f t="shared" si="7"/>
        <v>0</v>
      </c>
      <c r="AU34" s="47"/>
      <c r="AV34" s="47"/>
      <c r="AW34" s="91">
        <f t="shared" si="15"/>
        <v>0</v>
      </c>
      <c r="AX34" s="83">
        <f t="shared" si="8"/>
        <v>0</v>
      </c>
      <c r="AY34" s="47"/>
      <c r="AZ34" s="47"/>
      <c r="BA34" s="94">
        <f t="shared" si="16"/>
        <v>0</v>
      </c>
      <c r="BB34" s="99">
        <f t="shared" si="9"/>
        <v>0</v>
      </c>
      <c r="BC34" s="47"/>
      <c r="BD34" s="47"/>
      <c r="BE34" s="47"/>
      <c r="BF34" s="47"/>
      <c r="BG34" s="94">
        <f t="shared" si="17"/>
        <v>3</v>
      </c>
      <c r="BH34" s="99">
        <f t="shared" si="10"/>
        <v>0</v>
      </c>
      <c r="BI34" s="47"/>
      <c r="BJ34" s="47"/>
      <c r="BK34" s="94">
        <f t="shared" si="18"/>
        <v>9</v>
      </c>
      <c r="BL34" s="99">
        <f t="shared" si="11"/>
        <v>0</v>
      </c>
      <c r="BM34" s="47"/>
      <c r="BN34" s="47"/>
      <c r="BO34" s="83">
        <f t="shared" si="19"/>
        <v>0</v>
      </c>
      <c r="BP34" s="111" t="s">
        <v>117</v>
      </c>
    </row>
    <row r="35" spans="1:68" ht="12.75" customHeight="1" x14ac:dyDescent="0.2">
      <c r="A35" s="18">
        <v>41121</v>
      </c>
      <c r="B35">
        <f t="shared" si="0"/>
        <v>654</v>
      </c>
      <c r="C35">
        <f t="shared" si="12"/>
        <v>21057</v>
      </c>
      <c r="D35" s="84">
        <f t="shared" si="1"/>
        <v>654</v>
      </c>
      <c r="E35" s="45"/>
      <c r="F35" s="45">
        <v>500</v>
      </c>
      <c r="G35" s="47"/>
      <c r="H35" s="47"/>
      <c r="I35" s="47">
        <v>75</v>
      </c>
      <c r="J35" s="47">
        <v>79</v>
      </c>
      <c r="K35" s="45"/>
      <c r="L35" s="47"/>
      <c r="M35" s="47"/>
      <c r="N35" s="47"/>
      <c r="O35" s="47"/>
      <c r="P35" s="87">
        <f t="shared" si="2"/>
        <v>21042</v>
      </c>
      <c r="Q35" s="99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2">
        <f t="shared" si="4"/>
        <v>0</v>
      </c>
      <c r="AA35" s="33"/>
      <c r="AB35" s="91">
        <f t="shared" si="5"/>
        <v>0</v>
      </c>
      <c r="AC35" s="47"/>
      <c r="AD35" s="47"/>
      <c r="AE35" s="47"/>
      <c r="AF35" s="47"/>
      <c r="AG35" s="47"/>
      <c r="AH35" s="47"/>
      <c r="AI35" s="47"/>
      <c r="AJ35" s="94">
        <f t="shared" si="13"/>
        <v>0</v>
      </c>
      <c r="AK35" s="33"/>
      <c r="AL35" s="18">
        <v>41121</v>
      </c>
      <c r="AM35" s="83">
        <f t="shared" si="6"/>
        <v>0</v>
      </c>
      <c r="AN35" s="47"/>
      <c r="AO35" s="47"/>
      <c r="AP35" s="47"/>
      <c r="AQ35" s="47"/>
      <c r="AR35" s="94">
        <f t="shared" si="14"/>
        <v>3</v>
      </c>
      <c r="AS35" s="18">
        <v>41121</v>
      </c>
      <c r="AT35" s="83">
        <f t="shared" si="7"/>
        <v>0</v>
      </c>
      <c r="AU35" s="47"/>
      <c r="AV35" s="47"/>
      <c r="AW35" s="91">
        <f t="shared" si="15"/>
        <v>0</v>
      </c>
      <c r="AX35" s="83">
        <f t="shared" si="8"/>
        <v>0</v>
      </c>
      <c r="AY35" s="47"/>
      <c r="AZ35" s="47"/>
      <c r="BA35" s="94">
        <f t="shared" si="16"/>
        <v>0</v>
      </c>
      <c r="BB35" s="99">
        <f t="shared" si="9"/>
        <v>0</v>
      </c>
      <c r="BC35" s="47"/>
      <c r="BD35" s="47"/>
      <c r="BE35" s="47"/>
      <c r="BF35" s="47"/>
      <c r="BG35" s="94">
        <f t="shared" si="17"/>
        <v>3</v>
      </c>
      <c r="BH35" s="99">
        <f t="shared" si="10"/>
        <v>0</v>
      </c>
      <c r="BI35" s="47"/>
      <c r="BJ35" s="47"/>
      <c r="BK35" s="94">
        <f t="shared" si="18"/>
        <v>9</v>
      </c>
      <c r="BL35" s="99">
        <f t="shared" si="11"/>
        <v>0</v>
      </c>
      <c r="BM35" s="47"/>
      <c r="BN35" s="47"/>
      <c r="BO35" s="83">
        <f t="shared" si="19"/>
        <v>0</v>
      </c>
      <c r="BP35" s="108" t="s">
        <v>118</v>
      </c>
    </row>
    <row r="36" spans="1:68" s="30" customFormat="1" ht="12.75" customHeight="1" x14ac:dyDescent="0.2">
      <c r="A36" s="28" t="s">
        <v>46</v>
      </c>
      <c r="B36" s="29"/>
      <c r="C36" s="29"/>
      <c r="D36" s="37">
        <f>SUM(D5:D34)</f>
        <v>20388</v>
      </c>
      <c r="E36" s="53">
        <f t="shared" ref="E36:O36" si="20">SUM(E5:E35)</f>
        <v>14227</v>
      </c>
      <c r="F36" s="37">
        <f t="shared" si="20"/>
        <v>1283</v>
      </c>
      <c r="G36" s="37">
        <f t="shared" si="20"/>
        <v>756</v>
      </c>
      <c r="H36" s="37">
        <f t="shared" si="20"/>
        <v>761</v>
      </c>
      <c r="I36" s="37">
        <f t="shared" si="20"/>
        <v>757</v>
      </c>
      <c r="J36" s="37">
        <f t="shared" si="20"/>
        <v>761</v>
      </c>
      <c r="K36" s="37">
        <f t="shared" si="20"/>
        <v>527</v>
      </c>
      <c r="L36" s="37">
        <f t="shared" si="20"/>
        <v>687</v>
      </c>
      <c r="M36" s="37">
        <f t="shared" si="20"/>
        <v>687</v>
      </c>
      <c r="N36" s="37">
        <f t="shared" si="20"/>
        <v>565</v>
      </c>
      <c r="O36" s="37">
        <f t="shared" si="20"/>
        <v>31</v>
      </c>
      <c r="P36" s="29">
        <f>SUM(P35)</f>
        <v>21042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/>
      <c r="AB36" s="37">
        <f t="shared" ref="AB36:AI36" si="22">SUM(AB5:AB34)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 t="shared" si="22"/>
        <v>0</v>
      </c>
      <c r="AJ36" s="74">
        <f>SUM(AJ35)</f>
        <v>0</v>
      </c>
      <c r="AK36" s="37"/>
      <c r="AL36" s="29"/>
      <c r="AM36" s="37">
        <f>SUM(AM5:AM34)</f>
        <v>3</v>
      </c>
      <c r="AN36" s="37">
        <f>SUM(AN5:AN34)</f>
        <v>0</v>
      </c>
      <c r="AO36" s="37">
        <f>SUM(AO5:AO34)</f>
        <v>0</v>
      </c>
      <c r="AP36" s="37">
        <f>SUM(AP5:AP34)</f>
        <v>3</v>
      </c>
      <c r="AQ36" s="37">
        <f>SUM(AQ5:AQ34)</f>
        <v>0</v>
      </c>
      <c r="AR36" s="37">
        <f>SUM(AR35)</f>
        <v>3</v>
      </c>
      <c r="AS36" s="29"/>
      <c r="AT36" s="37">
        <f>SUM(AT5:AT34)</f>
        <v>0</v>
      </c>
      <c r="AU36" s="37">
        <f t="shared" ref="AU36:BJ36" si="23">SUM(AU5:AU34)</f>
        <v>0</v>
      </c>
      <c r="AV36" s="37">
        <f t="shared" si="23"/>
        <v>0</v>
      </c>
      <c r="AW36" s="37">
        <f>SUM(AW35)</f>
        <v>0</v>
      </c>
      <c r="AX36" s="37">
        <f t="shared" si="23"/>
        <v>0</v>
      </c>
      <c r="AY36" s="37">
        <f t="shared" si="23"/>
        <v>0</v>
      </c>
      <c r="AZ36" s="37">
        <f t="shared" si="23"/>
        <v>0</v>
      </c>
      <c r="BA36" s="37">
        <f>SUM(BA35)</f>
        <v>0</v>
      </c>
      <c r="BB36" s="37">
        <f t="shared" si="23"/>
        <v>3</v>
      </c>
      <c r="BC36" s="37">
        <f>SUM(BC5:BC34)</f>
        <v>1</v>
      </c>
      <c r="BD36" s="37">
        <f>SUM(BD5:BD34)</f>
        <v>2</v>
      </c>
      <c r="BE36" s="37">
        <f t="shared" si="23"/>
        <v>0</v>
      </c>
      <c r="BF36" s="37">
        <f t="shared" si="23"/>
        <v>0</v>
      </c>
      <c r="BG36" s="37">
        <f>SUM(BG35)</f>
        <v>3</v>
      </c>
      <c r="BH36" s="37">
        <f t="shared" si="23"/>
        <v>9</v>
      </c>
      <c r="BI36" s="37">
        <f>SUM(BI5:BI35)</f>
        <v>9</v>
      </c>
      <c r="BJ36" s="37">
        <f t="shared" si="23"/>
        <v>0</v>
      </c>
      <c r="BK36" s="37">
        <f>SUM(BK35)</f>
        <v>9</v>
      </c>
      <c r="BL36" s="37">
        <f>SUM(BL5:BL34)</f>
        <v>0</v>
      </c>
      <c r="BM36" s="37">
        <f>SUM(BM5:BM35)</f>
        <v>0</v>
      </c>
      <c r="BN36" s="37">
        <f>SUM(BN5:BN34)</f>
        <v>0</v>
      </c>
      <c r="BO36" s="37">
        <f>SUM(BO35)</f>
        <v>0</v>
      </c>
      <c r="BP36" s="29"/>
    </row>
    <row r="37" spans="1:68" ht="12.75" customHeight="1" x14ac:dyDescent="0.2">
      <c r="A37" s="18"/>
      <c r="AL37"/>
      <c r="AS37"/>
    </row>
    <row r="38" spans="1:68" ht="12.75" customHeight="1" x14ac:dyDescent="0.2">
      <c r="A38" s="18"/>
      <c r="AL38"/>
      <c r="AS38"/>
    </row>
    <row r="39" spans="1:68" ht="12.75" customHeight="1" x14ac:dyDescent="0.2">
      <c r="A39" s="18"/>
      <c r="AL39"/>
      <c r="AS39"/>
    </row>
    <row r="40" spans="1:68" x14ac:dyDescent="0.2">
      <c r="A40" s="18"/>
      <c r="AL40"/>
      <c r="AS40"/>
    </row>
    <row r="41" spans="1:68" x14ac:dyDescent="0.2">
      <c r="A41" s="18"/>
      <c r="H41" s="124"/>
      <c r="I41" s="124"/>
      <c r="J41" s="124"/>
      <c r="K41" s="124"/>
      <c r="L41" s="124"/>
      <c r="AL41"/>
      <c r="AS41"/>
    </row>
    <row r="42" spans="1:68" x14ac:dyDescent="0.2">
      <c r="H42" s="124"/>
      <c r="I42" s="124"/>
      <c r="J42" s="124"/>
      <c r="K42" s="124"/>
      <c r="L42" s="124"/>
      <c r="AL42"/>
      <c r="AS42"/>
    </row>
    <row r="43" spans="1:68" x14ac:dyDescent="0.2">
      <c r="H43" s="124"/>
      <c r="I43" s="124"/>
      <c r="J43" s="124"/>
      <c r="K43" s="124"/>
      <c r="L43" s="124"/>
      <c r="AL43"/>
      <c r="AS43"/>
    </row>
    <row r="44" spans="1:68" x14ac:dyDescent="0.2">
      <c r="AL44"/>
      <c r="AS44"/>
    </row>
    <row r="45" spans="1:68" x14ac:dyDescent="0.2">
      <c r="AL45"/>
      <c r="AS45"/>
    </row>
    <row r="46" spans="1:68" x14ac:dyDescent="0.2">
      <c r="AL46"/>
      <c r="AS46"/>
    </row>
    <row r="47" spans="1:68" x14ac:dyDescent="0.2">
      <c r="AL47"/>
      <c r="AS47"/>
    </row>
    <row r="48" spans="1:68" x14ac:dyDescent="0.2">
      <c r="AL48"/>
      <c r="AS48"/>
    </row>
  </sheetData>
  <sheetProtection selectLockedCells="1"/>
  <mergeCells count="14">
    <mergeCell ref="BL2:BO2"/>
    <mergeCell ref="BB2:BG2"/>
    <mergeCell ref="BH2:BK2"/>
    <mergeCell ref="AX2:BA2"/>
    <mergeCell ref="AG4:AH4"/>
    <mergeCell ref="AO4:AP4"/>
    <mergeCell ref="AB2:AJ2"/>
    <mergeCell ref="AM2:AR2"/>
    <mergeCell ref="T4:V4"/>
    <mergeCell ref="R4:S4"/>
    <mergeCell ref="D2:P2"/>
    <mergeCell ref="Q2:Z2"/>
    <mergeCell ref="AT2:AW2"/>
    <mergeCell ref="AC4:AD4"/>
  </mergeCells>
  <phoneticPr fontId="2" type="noConversion"/>
  <pageMargins left="0.75" right="0.75" top="0.25" bottom="0.25" header="0.5" footer="0.5"/>
  <pageSetup scale="8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8"/>
  <sheetViews>
    <sheetView zoomScale="75" zoomScaleNormal="100" workbookViewId="0">
      <selection activeCell="BO37" sqref="BO37"/>
    </sheetView>
  </sheetViews>
  <sheetFormatPr defaultRowHeight="12.75" x14ac:dyDescent="0.2"/>
  <cols>
    <col min="1" max="1" width="8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1406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57031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8" s="3" customFormat="1" ht="11.25" x14ac:dyDescent="0.2"/>
    <row r="2" spans="1:68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8" s="4" customFormat="1" ht="48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63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8" s="4" customFormat="1" ht="36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/>
    </row>
    <row r="5" spans="1:68" x14ac:dyDescent="0.2">
      <c r="A5" s="18">
        <v>41122</v>
      </c>
      <c r="B5">
        <f t="shared" ref="B5:B35" si="0">SUM(D5+Q5+AA5+AL5+AS5+AW5+BA5+BG5+BK5)</f>
        <v>651</v>
      </c>
      <c r="C5">
        <f>SUM(B5)</f>
        <v>651</v>
      </c>
      <c r="D5" s="82">
        <f>SUM(E5:O5)</f>
        <v>651</v>
      </c>
      <c r="E5" s="44"/>
      <c r="F5" s="45">
        <v>651</v>
      </c>
      <c r="G5" s="47"/>
      <c r="H5" s="47"/>
      <c r="I5" s="47"/>
      <c r="J5" s="47"/>
      <c r="K5" s="47"/>
      <c r="L5" s="47"/>
      <c r="M5" s="47"/>
      <c r="N5" s="47"/>
      <c r="O5" s="45"/>
      <c r="P5" s="87">
        <f>SUM(E5:O5)</f>
        <v>651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41122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41122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SUM(AW5:AY5)</f>
        <v>0</v>
      </c>
      <c r="BA5" s="99">
        <f>SUM(BB5:BE5)</f>
        <v>0</v>
      </c>
      <c r="BB5" s="45"/>
      <c r="BC5" s="47"/>
      <c r="BD5" s="47"/>
      <c r="BE5" s="47"/>
      <c r="BF5" s="94">
        <f>SUM(BB5:BE5)</f>
        <v>0</v>
      </c>
      <c r="BG5" s="99">
        <f>SUM(BH5:BI5)</f>
        <v>0</v>
      </c>
      <c r="BH5" s="48"/>
      <c r="BI5" s="47"/>
      <c r="BJ5" s="94">
        <f>SUM(BH5:BI5)</f>
        <v>0</v>
      </c>
      <c r="BK5" s="99">
        <f>SUM(BL5:BM5)</f>
        <v>0</v>
      </c>
      <c r="BL5" s="47"/>
      <c r="BM5" s="47"/>
      <c r="BN5" s="82">
        <f>SUM(BL5:BM5)</f>
        <v>0</v>
      </c>
      <c r="BO5" s="140"/>
    </row>
    <row r="6" spans="1:68" ht="15" customHeight="1" x14ac:dyDescent="0.2">
      <c r="A6" s="18">
        <v>41123</v>
      </c>
      <c r="B6">
        <f t="shared" si="0"/>
        <v>577</v>
      </c>
      <c r="C6">
        <f>SUM(C5+B6)</f>
        <v>1228</v>
      </c>
      <c r="D6" s="83">
        <f t="shared" ref="D6:D35" si="1">SUM(E6:O6)</f>
        <v>577</v>
      </c>
      <c r="E6" s="44"/>
      <c r="F6" s="45">
        <v>577</v>
      </c>
      <c r="G6" s="47"/>
      <c r="H6" s="47"/>
      <c r="I6" s="47"/>
      <c r="J6" s="47"/>
      <c r="K6" s="47"/>
      <c r="L6" s="47"/>
      <c r="M6" s="47"/>
      <c r="N6" s="47"/>
      <c r="O6" s="45"/>
      <c r="P6" s="87">
        <f t="shared" ref="P6:P35" si="2">SUM(P5+D6)</f>
        <v>1228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5" si="4">SUM(Z5+Q6)</f>
        <v>0</v>
      </c>
      <c r="AA6" s="83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41123</v>
      </c>
      <c r="AL6" s="83">
        <f t="shared" ref="AL6:AL35" si="6">SUM(AM6:AP6)</f>
        <v>0</v>
      </c>
      <c r="AM6" s="47"/>
      <c r="AN6" s="47"/>
      <c r="AO6" s="47"/>
      <c r="AP6" s="47"/>
      <c r="AQ6" s="94">
        <f>SUM(AQ5+AL6)</f>
        <v>0</v>
      </c>
      <c r="AR6" s="18">
        <v>41123</v>
      </c>
      <c r="AS6" s="83">
        <f t="shared" ref="AS6:AS35" si="7">SUM(AT6:AU6)</f>
        <v>0</v>
      </c>
      <c r="AT6" s="47"/>
      <c r="AU6" s="47"/>
      <c r="AV6" s="94">
        <f>SUM(AS6+AV5)</f>
        <v>0</v>
      </c>
      <c r="AW6" s="83">
        <f>SUM(AX6:AY6)</f>
        <v>0</v>
      </c>
      <c r="AX6" s="47"/>
      <c r="AY6" s="47"/>
      <c r="AZ6" s="94">
        <f>SUM(AW6+AZ5)</f>
        <v>0</v>
      </c>
      <c r="BA6" s="99">
        <f t="shared" ref="BA6:BA35" si="8">SUM(BB6:BE6)</f>
        <v>0</v>
      </c>
      <c r="BB6" s="45"/>
      <c r="BC6" s="45"/>
      <c r="BD6" s="47"/>
      <c r="BE6" s="47"/>
      <c r="BF6" s="94">
        <f>SUM(BA6+BF5)</f>
        <v>0</v>
      </c>
      <c r="BG6" s="99">
        <f t="shared" ref="BG6:BG35" si="9">SUM(BH6:BI6)</f>
        <v>0</v>
      </c>
      <c r="BH6" s="48"/>
      <c r="BI6" s="47"/>
      <c r="BJ6" s="94">
        <f>SUM(BG6+BJ5)</f>
        <v>0</v>
      </c>
      <c r="BK6" s="99">
        <f t="shared" ref="BK6:BK35" si="10">SUM(BL6:BM6)</f>
        <v>0</v>
      </c>
      <c r="BL6" s="47"/>
      <c r="BM6" s="47"/>
      <c r="BN6" s="83">
        <f>SUM(BK6+BN5)</f>
        <v>0</v>
      </c>
      <c r="BO6" s="116"/>
    </row>
    <row r="7" spans="1:68" x14ac:dyDescent="0.2">
      <c r="A7" s="18">
        <v>41124</v>
      </c>
      <c r="B7">
        <f t="shared" si="0"/>
        <v>462</v>
      </c>
      <c r="C7">
        <f t="shared" ref="C7:C35" si="11">SUM(C6+B7)</f>
        <v>1690</v>
      </c>
      <c r="D7" s="83">
        <f t="shared" si="1"/>
        <v>462</v>
      </c>
      <c r="E7" s="44"/>
      <c r="F7" s="45">
        <v>459</v>
      </c>
      <c r="G7" s="47"/>
      <c r="H7" s="47"/>
      <c r="I7" s="47"/>
      <c r="J7" s="47"/>
      <c r="K7" s="47"/>
      <c r="L7" s="47"/>
      <c r="M7" s="47"/>
      <c r="N7" s="47"/>
      <c r="O7" s="45">
        <v>3</v>
      </c>
      <c r="P7" s="87">
        <f t="shared" si="2"/>
        <v>1690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5" si="12">SUM(AI6+AA7)</f>
        <v>0</v>
      </c>
      <c r="AJ7" s="35"/>
      <c r="AK7" s="18">
        <v>41124</v>
      </c>
      <c r="AL7" s="83">
        <f t="shared" si="6"/>
        <v>0</v>
      </c>
      <c r="AM7" s="47"/>
      <c r="AN7" s="47"/>
      <c r="AO7" s="47"/>
      <c r="AP7" s="47"/>
      <c r="AQ7" s="94">
        <f t="shared" ref="AQ7:AQ35" si="13">SUM(AQ6+AL7)</f>
        <v>0</v>
      </c>
      <c r="AR7" s="18">
        <v>41124</v>
      </c>
      <c r="AS7" s="83">
        <f t="shared" si="7"/>
        <v>0</v>
      </c>
      <c r="AT7" s="47"/>
      <c r="AU7" s="47"/>
      <c r="AV7" s="94">
        <f t="shared" ref="AV7:AV35" si="14">SUM(AS7+AV6)</f>
        <v>0</v>
      </c>
      <c r="AW7" s="83">
        <f>SUM(AX7:AY7)</f>
        <v>0</v>
      </c>
      <c r="AX7" s="47"/>
      <c r="AY7" s="47"/>
      <c r="AZ7" s="94">
        <f t="shared" ref="AZ7:AZ35" si="15">SUM(AW7+AZ6)</f>
        <v>0</v>
      </c>
      <c r="BA7" s="99">
        <f t="shared" si="8"/>
        <v>0</v>
      </c>
      <c r="BB7" s="45"/>
      <c r="BC7" s="45"/>
      <c r="BD7" s="47"/>
      <c r="BE7" s="47"/>
      <c r="BF7" s="94">
        <f t="shared" ref="BF7:BF35" si="16">SUM(BA7+BF6)</f>
        <v>0</v>
      </c>
      <c r="BG7" s="99">
        <f t="shared" si="9"/>
        <v>0</v>
      </c>
      <c r="BH7" s="48"/>
      <c r="BI7" s="47"/>
      <c r="BJ7" s="94">
        <f t="shared" ref="BJ7:BJ35" si="17">SUM(BG7+BJ6)</f>
        <v>0</v>
      </c>
      <c r="BK7" s="99">
        <f t="shared" si="10"/>
        <v>0</v>
      </c>
      <c r="BL7" s="47"/>
      <c r="BM7" s="47"/>
      <c r="BN7" s="83">
        <f t="shared" ref="BN7:BN35" si="18">SUM(BK7+BN6)</f>
        <v>0</v>
      </c>
      <c r="BO7" s="116" t="s">
        <v>84</v>
      </c>
    </row>
    <row r="8" spans="1:68" ht="15" x14ac:dyDescent="0.2">
      <c r="A8" s="18">
        <v>41125</v>
      </c>
      <c r="B8">
        <f t="shared" si="0"/>
        <v>204</v>
      </c>
      <c r="C8">
        <f t="shared" si="11"/>
        <v>1894</v>
      </c>
      <c r="D8" s="83">
        <f t="shared" si="1"/>
        <v>204</v>
      </c>
      <c r="E8" s="44">
        <v>202</v>
      </c>
      <c r="F8" s="45"/>
      <c r="G8" s="47"/>
      <c r="H8" s="47"/>
      <c r="I8" s="47"/>
      <c r="J8" s="47"/>
      <c r="K8" s="47"/>
      <c r="L8" s="47"/>
      <c r="M8" s="47"/>
      <c r="N8" s="47"/>
      <c r="O8" s="45">
        <v>2</v>
      </c>
      <c r="P8" s="87">
        <f t="shared" si="2"/>
        <v>1894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2"/>
        <v>0</v>
      </c>
      <c r="AJ8" s="35"/>
      <c r="AK8" s="18">
        <v>41125</v>
      </c>
      <c r="AL8" s="83">
        <f t="shared" si="6"/>
        <v>0</v>
      </c>
      <c r="AM8" s="47"/>
      <c r="AN8" s="47"/>
      <c r="AO8" s="47"/>
      <c r="AP8" s="47"/>
      <c r="AQ8" s="94">
        <f t="shared" si="13"/>
        <v>0</v>
      </c>
      <c r="AR8" s="18">
        <v>41125</v>
      </c>
      <c r="AS8" s="83">
        <f t="shared" si="7"/>
        <v>0</v>
      </c>
      <c r="AT8" s="47"/>
      <c r="AU8" s="47"/>
      <c r="AV8" s="94">
        <f t="shared" si="14"/>
        <v>0</v>
      </c>
      <c r="AW8" s="83">
        <f t="shared" ref="AW8:AW35" si="19">SUM(AX8:AY8)</f>
        <v>0</v>
      </c>
      <c r="AX8" s="47"/>
      <c r="AY8" s="47"/>
      <c r="AZ8" s="94">
        <f t="shared" si="15"/>
        <v>0</v>
      </c>
      <c r="BA8" s="99">
        <f t="shared" si="8"/>
        <v>0</v>
      </c>
      <c r="BB8" s="45"/>
      <c r="BC8" s="45"/>
      <c r="BD8" s="47"/>
      <c r="BE8" s="47"/>
      <c r="BF8" s="94">
        <f t="shared" si="16"/>
        <v>0</v>
      </c>
      <c r="BG8" s="99">
        <f t="shared" si="9"/>
        <v>0</v>
      </c>
      <c r="BH8" s="48"/>
      <c r="BI8" s="47"/>
      <c r="BJ8" s="94">
        <f t="shared" si="17"/>
        <v>0</v>
      </c>
      <c r="BK8" s="99">
        <f t="shared" si="10"/>
        <v>0</v>
      </c>
      <c r="BL8" s="47"/>
      <c r="BM8" s="47"/>
      <c r="BN8" s="83">
        <f t="shared" si="18"/>
        <v>0</v>
      </c>
      <c r="BO8" s="145" t="s">
        <v>119</v>
      </c>
      <c r="BP8" s="56"/>
    </row>
    <row r="9" spans="1:68" x14ac:dyDescent="0.2">
      <c r="A9" s="18">
        <v>41126</v>
      </c>
      <c r="B9">
        <f t="shared" si="0"/>
        <v>197</v>
      </c>
      <c r="C9">
        <f t="shared" si="11"/>
        <v>2091</v>
      </c>
      <c r="D9" s="83">
        <f t="shared" si="1"/>
        <v>197</v>
      </c>
      <c r="E9" s="44"/>
      <c r="F9" s="45"/>
      <c r="G9" s="47">
        <v>32</v>
      </c>
      <c r="H9" s="47">
        <v>27</v>
      </c>
      <c r="I9" s="47">
        <v>32</v>
      </c>
      <c r="J9" s="47">
        <v>27</v>
      </c>
      <c r="K9" s="47"/>
      <c r="L9" s="47"/>
      <c r="M9" s="47"/>
      <c r="N9" s="47">
        <v>78</v>
      </c>
      <c r="O9" s="45">
        <v>1</v>
      </c>
      <c r="P9" s="87">
        <f t="shared" si="2"/>
        <v>2091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2"/>
        <v>0</v>
      </c>
      <c r="AJ9" s="35"/>
      <c r="AK9" s="18">
        <v>41126</v>
      </c>
      <c r="AL9" s="83">
        <f t="shared" si="6"/>
        <v>0</v>
      </c>
      <c r="AM9" s="47"/>
      <c r="AN9" s="47"/>
      <c r="AO9" s="47"/>
      <c r="AP9" s="47"/>
      <c r="AQ9" s="94">
        <f t="shared" si="13"/>
        <v>0</v>
      </c>
      <c r="AR9" s="18">
        <v>41126</v>
      </c>
      <c r="AS9" s="83">
        <f t="shared" si="7"/>
        <v>0</v>
      </c>
      <c r="AT9" s="47"/>
      <c r="AU9" s="47"/>
      <c r="AV9" s="94">
        <f t="shared" si="14"/>
        <v>0</v>
      </c>
      <c r="AW9" s="83">
        <f t="shared" si="19"/>
        <v>0</v>
      </c>
      <c r="AX9" s="47"/>
      <c r="AY9" s="47"/>
      <c r="AZ9" s="94">
        <f t="shared" si="15"/>
        <v>0</v>
      </c>
      <c r="BA9" s="99">
        <f t="shared" si="8"/>
        <v>0</v>
      </c>
      <c r="BB9" s="45"/>
      <c r="BC9" s="45"/>
      <c r="BD9" s="47"/>
      <c r="BE9" s="47"/>
      <c r="BF9" s="94">
        <f t="shared" si="16"/>
        <v>0</v>
      </c>
      <c r="BG9" s="99">
        <f t="shared" si="9"/>
        <v>0</v>
      </c>
      <c r="BH9" s="48"/>
      <c r="BI9" s="47"/>
      <c r="BJ9" s="94">
        <f t="shared" si="17"/>
        <v>0</v>
      </c>
      <c r="BK9" s="99">
        <f t="shared" si="10"/>
        <v>0</v>
      </c>
      <c r="BL9" s="47"/>
      <c r="BM9" s="47"/>
      <c r="BN9" s="83">
        <f t="shared" si="18"/>
        <v>0</v>
      </c>
      <c r="BO9" s="116"/>
    </row>
    <row r="10" spans="1:68" x14ac:dyDescent="0.2">
      <c r="A10" s="18">
        <v>41127</v>
      </c>
      <c r="B10">
        <f t="shared" si="0"/>
        <v>792</v>
      </c>
      <c r="C10">
        <f t="shared" si="11"/>
        <v>2883</v>
      </c>
      <c r="D10" s="83">
        <f t="shared" si="1"/>
        <v>791</v>
      </c>
      <c r="E10" s="44">
        <v>777</v>
      </c>
      <c r="F10" s="45"/>
      <c r="G10" s="47"/>
      <c r="H10" s="47"/>
      <c r="I10" s="47"/>
      <c r="J10" s="47"/>
      <c r="K10" s="47"/>
      <c r="L10" s="47"/>
      <c r="M10" s="47"/>
      <c r="N10" s="47"/>
      <c r="O10" s="45">
        <v>14</v>
      </c>
      <c r="P10" s="87">
        <f t="shared" si="2"/>
        <v>2882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2"/>
        <v>0</v>
      </c>
      <c r="AJ10" s="35"/>
      <c r="AK10" s="18">
        <v>41127</v>
      </c>
      <c r="AL10" s="83">
        <f t="shared" si="6"/>
        <v>1</v>
      </c>
      <c r="AM10" s="47"/>
      <c r="AN10" s="47"/>
      <c r="AO10" s="47">
        <v>1</v>
      </c>
      <c r="AP10" s="47"/>
      <c r="AQ10" s="94">
        <f t="shared" si="13"/>
        <v>1</v>
      </c>
      <c r="AR10" s="18">
        <v>41127</v>
      </c>
      <c r="AS10" s="83">
        <f t="shared" si="7"/>
        <v>0</v>
      </c>
      <c r="AT10" s="47"/>
      <c r="AU10" s="47"/>
      <c r="AV10" s="94">
        <f t="shared" si="14"/>
        <v>0</v>
      </c>
      <c r="AW10" s="83">
        <f t="shared" si="19"/>
        <v>0</v>
      </c>
      <c r="AX10" s="47"/>
      <c r="AY10" s="47"/>
      <c r="AZ10" s="94">
        <f t="shared" si="15"/>
        <v>0</v>
      </c>
      <c r="BA10" s="99">
        <f t="shared" si="8"/>
        <v>0</v>
      </c>
      <c r="BB10" s="45"/>
      <c r="BC10" s="45"/>
      <c r="BD10" s="47"/>
      <c r="BE10" s="47"/>
      <c r="BF10" s="94">
        <f t="shared" si="16"/>
        <v>0</v>
      </c>
      <c r="BG10" s="99">
        <f t="shared" si="9"/>
        <v>0</v>
      </c>
      <c r="BH10" s="48"/>
      <c r="BI10" s="47"/>
      <c r="BJ10" s="94">
        <f t="shared" si="17"/>
        <v>0</v>
      </c>
      <c r="BK10" s="99">
        <f t="shared" si="10"/>
        <v>0</v>
      </c>
      <c r="BL10" s="47"/>
      <c r="BM10" s="47"/>
      <c r="BN10" s="83">
        <f t="shared" si="18"/>
        <v>0</v>
      </c>
      <c r="BO10" s="116" t="s">
        <v>120</v>
      </c>
    </row>
    <row r="11" spans="1:68" x14ac:dyDescent="0.2">
      <c r="A11" s="18">
        <v>41128</v>
      </c>
      <c r="B11">
        <f t="shared" si="0"/>
        <v>328</v>
      </c>
      <c r="C11">
        <f t="shared" si="11"/>
        <v>3211</v>
      </c>
      <c r="D11" s="83">
        <f t="shared" si="1"/>
        <v>328</v>
      </c>
      <c r="E11" s="44"/>
      <c r="F11" s="45">
        <v>328</v>
      </c>
      <c r="G11" s="47"/>
      <c r="H11" s="47"/>
      <c r="I11" s="47"/>
      <c r="J11" s="47"/>
      <c r="K11" s="47"/>
      <c r="L11" s="47"/>
      <c r="M11" s="47"/>
      <c r="N11" s="47"/>
      <c r="O11" s="45"/>
      <c r="P11" s="87">
        <f t="shared" si="2"/>
        <v>3210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2"/>
        <v>0</v>
      </c>
      <c r="AJ11" s="35"/>
      <c r="AK11" s="18">
        <v>41128</v>
      </c>
      <c r="AL11" s="83">
        <f t="shared" si="6"/>
        <v>0</v>
      </c>
      <c r="AM11" s="47"/>
      <c r="AN11" s="47"/>
      <c r="AO11" s="47"/>
      <c r="AP11" s="47"/>
      <c r="AQ11" s="94">
        <f t="shared" si="13"/>
        <v>1</v>
      </c>
      <c r="AR11" s="18">
        <v>41128</v>
      </c>
      <c r="AS11" s="83">
        <f t="shared" si="7"/>
        <v>0</v>
      </c>
      <c r="AT11" s="47"/>
      <c r="AU11" s="47"/>
      <c r="AV11" s="94">
        <f t="shared" si="14"/>
        <v>0</v>
      </c>
      <c r="AW11" s="83">
        <f t="shared" si="19"/>
        <v>0</v>
      </c>
      <c r="AX11" s="47"/>
      <c r="AY11" s="47"/>
      <c r="AZ11" s="94">
        <f t="shared" si="15"/>
        <v>0</v>
      </c>
      <c r="BA11" s="99">
        <f t="shared" si="8"/>
        <v>0</v>
      </c>
      <c r="BB11" s="45"/>
      <c r="BC11" s="45"/>
      <c r="BD11" s="47"/>
      <c r="BE11" s="47"/>
      <c r="BF11" s="94">
        <f t="shared" si="16"/>
        <v>0</v>
      </c>
      <c r="BG11" s="99">
        <f t="shared" si="9"/>
        <v>0</v>
      </c>
      <c r="BH11" s="48"/>
      <c r="BI11" s="47"/>
      <c r="BJ11" s="94">
        <f t="shared" si="17"/>
        <v>0</v>
      </c>
      <c r="BK11" s="99">
        <f t="shared" si="10"/>
        <v>0</v>
      </c>
      <c r="BL11" s="47"/>
      <c r="BM11" s="47"/>
      <c r="BN11" s="83">
        <f t="shared" si="18"/>
        <v>0</v>
      </c>
      <c r="BO11" s="116" t="s">
        <v>121</v>
      </c>
    </row>
    <row r="12" spans="1:68" x14ac:dyDescent="0.2">
      <c r="A12" s="18">
        <v>41129</v>
      </c>
      <c r="B12">
        <f t="shared" si="0"/>
        <v>208</v>
      </c>
      <c r="C12">
        <f t="shared" si="11"/>
        <v>3419</v>
      </c>
      <c r="D12" s="83">
        <f t="shared" si="1"/>
        <v>206</v>
      </c>
      <c r="E12" s="44"/>
      <c r="F12" s="45">
        <v>205</v>
      </c>
      <c r="G12" s="47"/>
      <c r="H12" s="47"/>
      <c r="I12" s="47"/>
      <c r="J12" s="47"/>
      <c r="K12" s="47"/>
      <c r="L12" s="47"/>
      <c r="M12" s="47"/>
      <c r="N12" s="47"/>
      <c r="O12" s="45">
        <v>1</v>
      </c>
      <c r="P12" s="87">
        <f t="shared" si="2"/>
        <v>3416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2"/>
        <v>0</v>
      </c>
      <c r="AJ12" s="35"/>
      <c r="AK12" s="18">
        <v>41129</v>
      </c>
      <c r="AL12" s="83">
        <f t="shared" si="6"/>
        <v>1</v>
      </c>
      <c r="AM12" s="47"/>
      <c r="AN12" s="47"/>
      <c r="AO12" s="47">
        <v>1</v>
      </c>
      <c r="AP12" s="47"/>
      <c r="AQ12" s="94">
        <f t="shared" si="13"/>
        <v>2</v>
      </c>
      <c r="AR12" s="18">
        <v>41129</v>
      </c>
      <c r="AS12" s="83">
        <f t="shared" si="7"/>
        <v>0</v>
      </c>
      <c r="AT12" s="47"/>
      <c r="AU12" s="47"/>
      <c r="AV12" s="94">
        <f t="shared" si="14"/>
        <v>0</v>
      </c>
      <c r="AW12" s="83">
        <f t="shared" si="19"/>
        <v>0</v>
      </c>
      <c r="AX12" s="47"/>
      <c r="AY12" s="47"/>
      <c r="AZ12" s="94">
        <f t="shared" si="15"/>
        <v>0</v>
      </c>
      <c r="BA12" s="99">
        <f t="shared" si="8"/>
        <v>1</v>
      </c>
      <c r="BB12" s="45">
        <v>1</v>
      </c>
      <c r="BC12" s="45"/>
      <c r="BD12" s="47"/>
      <c r="BE12" s="47"/>
      <c r="BF12" s="94">
        <f t="shared" si="16"/>
        <v>1</v>
      </c>
      <c r="BG12" s="99">
        <f t="shared" si="9"/>
        <v>0</v>
      </c>
      <c r="BH12" s="48"/>
      <c r="BI12" s="47"/>
      <c r="BJ12" s="94">
        <f t="shared" si="17"/>
        <v>0</v>
      </c>
      <c r="BK12" s="99">
        <f t="shared" si="10"/>
        <v>0</v>
      </c>
      <c r="BL12" s="47"/>
      <c r="BM12" s="47"/>
      <c r="BN12" s="83">
        <f t="shared" si="18"/>
        <v>0</v>
      </c>
      <c r="BO12" s="116" t="s">
        <v>122</v>
      </c>
    </row>
    <row r="13" spans="1:68" x14ac:dyDescent="0.2">
      <c r="A13" s="18">
        <v>41130</v>
      </c>
      <c r="B13">
        <f t="shared" si="0"/>
        <v>482</v>
      </c>
      <c r="C13">
        <f t="shared" si="11"/>
        <v>3901</v>
      </c>
      <c r="D13" s="83">
        <f t="shared" si="1"/>
        <v>482</v>
      </c>
      <c r="E13" s="44">
        <v>70</v>
      </c>
      <c r="F13" s="45">
        <v>411</v>
      </c>
      <c r="G13" s="47"/>
      <c r="H13" s="47"/>
      <c r="I13" s="47"/>
      <c r="J13" s="47"/>
      <c r="K13" s="47"/>
      <c r="L13" s="47"/>
      <c r="M13" s="47"/>
      <c r="N13" s="47"/>
      <c r="O13" s="45">
        <v>1</v>
      </c>
      <c r="P13" s="87">
        <f t="shared" si="2"/>
        <v>3898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2"/>
        <v>0</v>
      </c>
      <c r="AJ13" s="35"/>
      <c r="AK13" s="18">
        <v>41130</v>
      </c>
      <c r="AL13" s="83">
        <f t="shared" si="6"/>
        <v>0</v>
      </c>
      <c r="AM13" s="47"/>
      <c r="AN13" s="47"/>
      <c r="AO13" s="47"/>
      <c r="AP13" s="47"/>
      <c r="AQ13" s="94">
        <f t="shared" si="13"/>
        <v>2</v>
      </c>
      <c r="AR13" s="18">
        <v>41130</v>
      </c>
      <c r="AS13" s="83">
        <f t="shared" si="7"/>
        <v>0</v>
      </c>
      <c r="AT13" s="47"/>
      <c r="AU13" s="47"/>
      <c r="AV13" s="94">
        <f>SUM(AS13+AV12)</f>
        <v>0</v>
      </c>
      <c r="AW13" s="83">
        <f t="shared" si="19"/>
        <v>0</v>
      </c>
      <c r="AX13" s="47"/>
      <c r="AY13" s="47"/>
      <c r="AZ13" s="94">
        <f t="shared" si="15"/>
        <v>0</v>
      </c>
      <c r="BA13" s="99">
        <f t="shared" si="8"/>
        <v>0</v>
      </c>
      <c r="BB13" s="45"/>
      <c r="BC13" s="45"/>
      <c r="BD13" s="47"/>
      <c r="BE13" s="47"/>
      <c r="BF13" s="94">
        <f t="shared" si="16"/>
        <v>1</v>
      </c>
      <c r="BG13" s="99">
        <f t="shared" si="9"/>
        <v>0</v>
      </c>
      <c r="BH13" s="48"/>
      <c r="BI13" s="47"/>
      <c r="BJ13" s="94">
        <f t="shared" si="17"/>
        <v>0</v>
      </c>
      <c r="BK13" s="99">
        <f t="shared" si="10"/>
        <v>0</v>
      </c>
      <c r="BL13" s="47"/>
      <c r="BM13" s="47"/>
      <c r="BN13" s="83">
        <f t="shared" si="18"/>
        <v>0</v>
      </c>
      <c r="BO13" s="116" t="s">
        <v>101</v>
      </c>
    </row>
    <row r="14" spans="1:68" x14ac:dyDescent="0.2">
      <c r="A14" s="18">
        <v>41131</v>
      </c>
      <c r="B14">
        <f t="shared" si="0"/>
        <v>343</v>
      </c>
      <c r="C14">
        <f t="shared" si="11"/>
        <v>4244</v>
      </c>
      <c r="D14" s="83">
        <f t="shared" si="1"/>
        <v>342</v>
      </c>
      <c r="E14" s="44"/>
      <c r="F14" s="45">
        <v>340</v>
      </c>
      <c r="G14" s="47"/>
      <c r="H14" s="47"/>
      <c r="I14" s="47"/>
      <c r="J14" s="47"/>
      <c r="K14" s="47"/>
      <c r="L14" s="47"/>
      <c r="M14" s="47"/>
      <c r="N14" s="47"/>
      <c r="O14" s="45">
        <v>2</v>
      </c>
      <c r="P14" s="87">
        <f t="shared" si="2"/>
        <v>4240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2"/>
        <v>0</v>
      </c>
      <c r="AJ14" s="35"/>
      <c r="AK14" s="18">
        <v>41131</v>
      </c>
      <c r="AL14" s="83">
        <f t="shared" si="6"/>
        <v>1</v>
      </c>
      <c r="AM14" s="47"/>
      <c r="AN14" s="47"/>
      <c r="AO14" s="47">
        <v>1</v>
      </c>
      <c r="AP14" s="47"/>
      <c r="AQ14" s="94">
        <f t="shared" si="13"/>
        <v>3</v>
      </c>
      <c r="AR14" s="18">
        <v>41131</v>
      </c>
      <c r="AS14" s="83">
        <f t="shared" si="7"/>
        <v>0</v>
      </c>
      <c r="AT14" s="47"/>
      <c r="AU14" s="47"/>
      <c r="AV14" s="94">
        <f t="shared" si="14"/>
        <v>0</v>
      </c>
      <c r="AW14" s="83">
        <f t="shared" si="19"/>
        <v>0</v>
      </c>
      <c r="AX14" s="47"/>
      <c r="AY14" s="47"/>
      <c r="AZ14" s="94">
        <f t="shared" si="15"/>
        <v>0</v>
      </c>
      <c r="BA14" s="99">
        <f t="shared" si="8"/>
        <v>0</v>
      </c>
      <c r="BB14" s="45"/>
      <c r="BC14" s="47"/>
      <c r="BD14" s="47"/>
      <c r="BE14" s="47"/>
      <c r="BF14" s="94">
        <f t="shared" si="16"/>
        <v>1</v>
      </c>
      <c r="BG14" s="99">
        <f t="shared" si="9"/>
        <v>0</v>
      </c>
      <c r="BH14" s="48"/>
      <c r="BI14" s="47"/>
      <c r="BJ14" s="94">
        <f t="shared" si="17"/>
        <v>0</v>
      </c>
      <c r="BK14" s="99">
        <f t="shared" si="10"/>
        <v>0</v>
      </c>
      <c r="BL14" s="47"/>
      <c r="BM14" s="47"/>
      <c r="BN14" s="83">
        <f t="shared" si="18"/>
        <v>0</v>
      </c>
      <c r="BO14" s="116" t="s">
        <v>123</v>
      </c>
    </row>
    <row r="15" spans="1:68" x14ac:dyDescent="0.2">
      <c r="A15" s="18">
        <v>41132</v>
      </c>
      <c r="B15">
        <f t="shared" si="0"/>
        <v>79</v>
      </c>
      <c r="C15">
        <f t="shared" si="11"/>
        <v>4323</v>
      </c>
      <c r="D15" s="83">
        <f t="shared" si="1"/>
        <v>79</v>
      </c>
      <c r="E15" s="44">
        <v>79</v>
      </c>
      <c r="F15" s="45"/>
      <c r="G15" s="47"/>
      <c r="H15" s="47"/>
      <c r="I15" s="47"/>
      <c r="J15" s="47"/>
      <c r="K15" s="47"/>
      <c r="L15" s="47"/>
      <c r="M15" s="47"/>
      <c r="N15" s="47"/>
      <c r="O15" s="45"/>
      <c r="P15" s="87">
        <f t="shared" si="2"/>
        <v>4319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2"/>
        <v>0</v>
      </c>
      <c r="AJ15" s="35"/>
      <c r="AK15" s="18">
        <v>41132</v>
      </c>
      <c r="AL15" s="83">
        <f t="shared" si="6"/>
        <v>0</v>
      </c>
      <c r="AM15" s="47"/>
      <c r="AN15" s="47"/>
      <c r="AO15" s="47"/>
      <c r="AP15" s="47"/>
      <c r="AQ15" s="94">
        <f t="shared" si="13"/>
        <v>3</v>
      </c>
      <c r="AR15" s="18">
        <v>41132</v>
      </c>
      <c r="AS15" s="83">
        <f t="shared" si="7"/>
        <v>0</v>
      </c>
      <c r="AT15" s="47"/>
      <c r="AU15" s="47"/>
      <c r="AV15" s="94">
        <f t="shared" si="14"/>
        <v>0</v>
      </c>
      <c r="AW15" s="83">
        <f t="shared" si="19"/>
        <v>0</v>
      </c>
      <c r="AX15" s="47"/>
      <c r="AY15" s="47"/>
      <c r="AZ15" s="94">
        <f>SUM(AW15+AZ14)</f>
        <v>0</v>
      </c>
      <c r="BA15" s="99">
        <f t="shared" si="8"/>
        <v>0</v>
      </c>
      <c r="BB15" s="45"/>
      <c r="BC15" s="47"/>
      <c r="BD15" s="47"/>
      <c r="BE15" s="47"/>
      <c r="BF15" s="94">
        <f t="shared" si="16"/>
        <v>1</v>
      </c>
      <c r="BG15" s="99">
        <f t="shared" si="9"/>
        <v>0</v>
      </c>
      <c r="BH15" s="48"/>
      <c r="BI15" s="47"/>
      <c r="BJ15" s="94">
        <f t="shared" si="17"/>
        <v>0</v>
      </c>
      <c r="BK15" s="99">
        <f t="shared" si="10"/>
        <v>0</v>
      </c>
      <c r="BL15" s="47"/>
      <c r="BM15" s="47"/>
      <c r="BN15" s="83">
        <f t="shared" si="18"/>
        <v>0</v>
      </c>
      <c r="BO15" s="116"/>
    </row>
    <row r="16" spans="1:68" x14ac:dyDescent="0.2">
      <c r="A16" s="18">
        <v>41133</v>
      </c>
      <c r="B16">
        <f t="shared" si="0"/>
        <v>133</v>
      </c>
      <c r="C16">
        <f t="shared" si="11"/>
        <v>4456</v>
      </c>
      <c r="D16" s="83">
        <f t="shared" si="1"/>
        <v>132</v>
      </c>
      <c r="E16" s="44">
        <v>132</v>
      </c>
      <c r="F16" s="45"/>
      <c r="G16" s="47"/>
      <c r="H16" s="47"/>
      <c r="I16" s="47"/>
      <c r="J16" s="47"/>
      <c r="K16" s="47"/>
      <c r="L16" s="47"/>
      <c r="M16" s="47"/>
      <c r="N16" s="47"/>
      <c r="O16" s="45"/>
      <c r="P16" s="87">
        <f t="shared" si="2"/>
        <v>4451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2"/>
        <v>0</v>
      </c>
      <c r="AJ16" s="35"/>
      <c r="AK16" s="18">
        <v>41133</v>
      </c>
      <c r="AL16" s="83">
        <f t="shared" si="6"/>
        <v>1</v>
      </c>
      <c r="AM16" s="47"/>
      <c r="AN16" s="47"/>
      <c r="AO16" s="47">
        <v>1</v>
      </c>
      <c r="AP16" s="47"/>
      <c r="AQ16" s="94">
        <f t="shared" si="13"/>
        <v>4</v>
      </c>
      <c r="AR16" s="18">
        <v>41133</v>
      </c>
      <c r="AS16" s="83">
        <f t="shared" si="7"/>
        <v>0</v>
      </c>
      <c r="AT16" s="47"/>
      <c r="AU16" s="47"/>
      <c r="AV16" s="94">
        <f t="shared" si="14"/>
        <v>0</v>
      </c>
      <c r="AW16" s="83">
        <f t="shared" si="19"/>
        <v>0</v>
      </c>
      <c r="AX16" s="47"/>
      <c r="AY16" s="47"/>
      <c r="AZ16" s="94">
        <f t="shared" si="15"/>
        <v>0</v>
      </c>
      <c r="BA16" s="99">
        <f t="shared" si="8"/>
        <v>0</v>
      </c>
      <c r="BB16" s="45"/>
      <c r="BC16" s="47"/>
      <c r="BD16" s="47"/>
      <c r="BE16" s="47"/>
      <c r="BF16" s="94">
        <f t="shared" si="16"/>
        <v>1</v>
      </c>
      <c r="BG16" s="99">
        <f t="shared" si="9"/>
        <v>0</v>
      </c>
      <c r="BH16" s="48"/>
      <c r="BI16" s="47"/>
      <c r="BJ16" s="94">
        <f t="shared" si="17"/>
        <v>0</v>
      </c>
      <c r="BK16" s="99">
        <f t="shared" si="10"/>
        <v>0</v>
      </c>
      <c r="BL16" s="47"/>
      <c r="BM16" s="47"/>
      <c r="BN16" s="83">
        <f t="shared" si="18"/>
        <v>0</v>
      </c>
      <c r="BO16" s="116" t="s">
        <v>124</v>
      </c>
    </row>
    <row r="17" spans="1:67" x14ac:dyDescent="0.2">
      <c r="A17" s="18">
        <v>41134</v>
      </c>
      <c r="B17">
        <f t="shared" si="0"/>
        <v>367</v>
      </c>
      <c r="C17">
        <f t="shared" si="11"/>
        <v>4823</v>
      </c>
      <c r="D17" s="83">
        <f t="shared" si="1"/>
        <v>367</v>
      </c>
      <c r="E17" s="44">
        <v>324</v>
      </c>
      <c r="F17" s="45"/>
      <c r="G17" s="47"/>
      <c r="H17" s="47"/>
      <c r="I17" s="47">
        <v>8</v>
      </c>
      <c r="J17" s="47">
        <v>8</v>
      </c>
      <c r="K17" s="47"/>
      <c r="L17" s="47"/>
      <c r="M17" s="47"/>
      <c r="N17" s="47">
        <v>27</v>
      </c>
      <c r="O17" s="45"/>
      <c r="P17" s="87">
        <f t="shared" si="2"/>
        <v>4818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2"/>
        <v>0</v>
      </c>
      <c r="AJ17" s="35"/>
      <c r="AK17" s="18">
        <v>41134</v>
      </c>
      <c r="AL17" s="83">
        <f t="shared" si="6"/>
        <v>0</v>
      </c>
      <c r="AM17" s="47"/>
      <c r="AN17" s="47"/>
      <c r="AO17" s="47"/>
      <c r="AP17" s="47"/>
      <c r="AQ17" s="94">
        <f t="shared" si="13"/>
        <v>4</v>
      </c>
      <c r="AR17" s="18">
        <v>41134</v>
      </c>
      <c r="AS17" s="83">
        <f t="shared" si="7"/>
        <v>0</v>
      </c>
      <c r="AT17" s="47"/>
      <c r="AU17" s="47"/>
      <c r="AV17" s="94">
        <f t="shared" si="14"/>
        <v>0</v>
      </c>
      <c r="AW17" s="83">
        <f t="shared" si="19"/>
        <v>0</v>
      </c>
      <c r="AX17" s="47"/>
      <c r="AY17" s="47"/>
      <c r="AZ17" s="94">
        <f t="shared" si="15"/>
        <v>0</v>
      </c>
      <c r="BA17" s="99">
        <f t="shared" si="8"/>
        <v>0</v>
      </c>
      <c r="BB17" s="45"/>
      <c r="BC17" s="47"/>
      <c r="BD17" s="47"/>
      <c r="BE17" s="47"/>
      <c r="BF17" s="94">
        <f t="shared" si="16"/>
        <v>1</v>
      </c>
      <c r="BG17" s="99">
        <f>SUM(BH17:BI17)</f>
        <v>0</v>
      </c>
      <c r="BH17" s="48"/>
      <c r="BI17" s="47"/>
      <c r="BJ17" s="94">
        <f t="shared" si="17"/>
        <v>0</v>
      </c>
      <c r="BK17" s="99">
        <f t="shared" si="10"/>
        <v>0</v>
      </c>
      <c r="BL17" s="47"/>
      <c r="BM17" s="47"/>
      <c r="BN17" s="83">
        <f t="shared" si="18"/>
        <v>0</v>
      </c>
      <c r="BO17" s="116" t="s">
        <v>125</v>
      </c>
    </row>
    <row r="18" spans="1:67" x14ac:dyDescent="0.2">
      <c r="A18" s="18">
        <v>41135</v>
      </c>
      <c r="B18">
        <f t="shared" si="0"/>
        <v>147</v>
      </c>
      <c r="C18">
        <f t="shared" si="11"/>
        <v>4970</v>
      </c>
      <c r="D18" s="83">
        <f t="shared" si="1"/>
        <v>147</v>
      </c>
      <c r="E18" s="44">
        <v>129</v>
      </c>
      <c r="F18" s="45"/>
      <c r="G18" s="47">
        <v>9</v>
      </c>
      <c r="H18" s="47">
        <v>9</v>
      </c>
      <c r="I18" s="47"/>
      <c r="J18" s="47"/>
      <c r="K18" s="47"/>
      <c r="L18" s="47"/>
      <c r="M18" s="47"/>
      <c r="N18" s="47"/>
      <c r="O18" s="45"/>
      <c r="P18" s="87">
        <f t="shared" si="2"/>
        <v>4965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2"/>
        <v>0</v>
      </c>
      <c r="AJ18" s="35"/>
      <c r="AK18" s="18">
        <v>41135</v>
      </c>
      <c r="AL18" s="83">
        <f t="shared" si="6"/>
        <v>0</v>
      </c>
      <c r="AM18" s="47"/>
      <c r="AN18" s="47"/>
      <c r="AO18" s="47"/>
      <c r="AP18" s="47"/>
      <c r="AQ18" s="94">
        <f t="shared" si="13"/>
        <v>4</v>
      </c>
      <c r="AR18" s="18">
        <v>41135</v>
      </c>
      <c r="AS18" s="83">
        <f t="shared" si="7"/>
        <v>0</v>
      </c>
      <c r="AT18" s="47"/>
      <c r="AU18" s="47"/>
      <c r="AV18" s="94">
        <f t="shared" si="14"/>
        <v>0</v>
      </c>
      <c r="AW18" s="83">
        <f t="shared" si="19"/>
        <v>0</v>
      </c>
      <c r="AX18" s="47"/>
      <c r="AY18" s="47"/>
      <c r="AZ18" s="94">
        <f t="shared" si="15"/>
        <v>0</v>
      </c>
      <c r="BA18" s="99">
        <f t="shared" si="8"/>
        <v>0</v>
      </c>
      <c r="BB18" s="45"/>
      <c r="BC18" s="47"/>
      <c r="BD18" s="47"/>
      <c r="BE18" s="47"/>
      <c r="BF18" s="94">
        <f t="shared" si="16"/>
        <v>1</v>
      </c>
      <c r="BG18" s="99">
        <f t="shared" si="9"/>
        <v>0</v>
      </c>
      <c r="BH18" s="48"/>
      <c r="BI18" s="47"/>
      <c r="BJ18" s="94">
        <f t="shared" si="17"/>
        <v>0</v>
      </c>
      <c r="BK18" s="99">
        <f t="shared" si="10"/>
        <v>0</v>
      </c>
      <c r="BL18" s="47"/>
      <c r="BM18" s="47"/>
      <c r="BN18" s="83">
        <f t="shared" si="18"/>
        <v>0</v>
      </c>
      <c r="BO18" s="116" t="s">
        <v>126</v>
      </c>
    </row>
    <row r="19" spans="1:67" x14ac:dyDescent="0.2">
      <c r="A19" s="18">
        <v>41136</v>
      </c>
      <c r="B19">
        <f t="shared" si="0"/>
        <v>219</v>
      </c>
      <c r="C19">
        <f t="shared" si="11"/>
        <v>5189</v>
      </c>
      <c r="D19" s="83">
        <f t="shared" si="1"/>
        <v>219</v>
      </c>
      <c r="E19" s="44"/>
      <c r="F19" s="45">
        <v>219</v>
      </c>
      <c r="G19" s="47"/>
      <c r="H19" s="47"/>
      <c r="I19" s="47"/>
      <c r="J19" s="47"/>
      <c r="K19" s="47"/>
      <c r="L19" s="47"/>
      <c r="M19" s="47"/>
      <c r="N19" s="47"/>
      <c r="O19" s="45"/>
      <c r="P19" s="87">
        <f t="shared" si="2"/>
        <v>5184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2"/>
        <v>0</v>
      </c>
      <c r="AJ19" s="35"/>
      <c r="AK19" s="18">
        <v>41136</v>
      </c>
      <c r="AL19" s="83">
        <f t="shared" si="6"/>
        <v>0</v>
      </c>
      <c r="AM19" s="47"/>
      <c r="AN19" s="47"/>
      <c r="AO19" s="47"/>
      <c r="AP19" s="47"/>
      <c r="AQ19" s="94">
        <f t="shared" si="13"/>
        <v>4</v>
      </c>
      <c r="AR19" s="18">
        <v>41136</v>
      </c>
      <c r="AS19" s="83">
        <f t="shared" si="7"/>
        <v>0</v>
      </c>
      <c r="AT19" s="47"/>
      <c r="AU19" s="47"/>
      <c r="AV19" s="94">
        <f t="shared" si="14"/>
        <v>0</v>
      </c>
      <c r="AW19" s="83">
        <f t="shared" si="19"/>
        <v>0</v>
      </c>
      <c r="AX19" s="47"/>
      <c r="AY19" s="47"/>
      <c r="AZ19" s="94">
        <f t="shared" si="15"/>
        <v>0</v>
      </c>
      <c r="BA19" s="99">
        <f t="shared" si="8"/>
        <v>0</v>
      </c>
      <c r="BB19" s="45"/>
      <c r="BC19" s="47"/>
      <c r="BD19" s="47"/>
      <c r="BE19" s="47"/>
      <c r="BF19" s="94">
        <f t="shared" si="16"/>
        <v>1</v>
      </c>
      <c r="BG19" s="99">
        <f t="shared" si="9"/>
        <v>0</v>
      </c>
      <c r="BH19" s="48"/>
      <c r="BI19" s="47"/>
      <c r="BJ19" s="94">
        <f t="shared" si="17"/>
        <v>0</v>
      </c>
      <c r="BK19" s="99">
        <f t="shared" si="10"/>
        <v>0</v>
      </c>
      <c r="BL19" s="47"/>
      <c r="BM19" s="47"/>
      <c r="BN19" s="83">
        <f t="shared" si="18"/>
        <v>0</v>
      </c>
      <c r="BO19" s="116" t="s">
        <v>127</v>
      </c>
    </row>
    <row r="20" spans="1:67" x14ac:dyDescent="0.2">
      <c r="A20" s="18">
        <v>41137</v>
      </c>
      <c r="B20">
        <f t="shared" si="0"/>
        <v>143</v>
      </c>
      <c r="C20">
        <f t="shared" si="11"/>
        <v>5332</v>
      </c>
      <c r="D20" s="83">
        <f t="shared" si="1"/>
        <v>143</v>
      </c>
      <c r="E20" s="44"/>
      <c r="F20" s="45">
        <v>143</v>
      </c>
      <c r="G20" s="47"/>
      <c r="H20" s="47"/>
      <c r="I20" s="47"/>
      <c r="J20" s="47"/>
      <c r="K20" s="47"/>
      <c r="L20" s="47"/>
      <c r="M20" s="47"/>
      <c r="N20" s="47"/>
      <c r="O20" s="45"/>
      <c r="P20" s="87">
        <f t="shared" si="2"/>
        <v>5327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2"/>
        <v>0</v>
      </c>
      <c r="AJ20" s="35"/>
      <c r="AK20" s="18">
        <v>41137</v>
      </c>
      <c r="AL20" s="83">
        <f t="shared" si="6"/>
        <v>0</v>
      </c>
      <c r="AM20" s="47"/>
      <c r="AN20" s="47"/>
      <c r="AO20" s="47"/>
      <c r="AP20" s="47"/>
      <c r="AQ20" s="94">
        <f t="shared" si="13"/>
        <v>4</v>
      </c>
      <c r="AR20" s="18">
        <v>41137</v>
      </c>
      <c r="AS20" s="83">
        <f t="shared" si="7"/>
        <v>0</v>
      </c>
      <c r="AT20" s="47"/>
      <c r="AU20" s="47"/>
      <c r="AV20" s="94">
        <f t="shared" si="14"/>
        <v>0</v>
      </c>
      <c r="AW20" s="83">
        <f t="shared" si="19"/>
        <v>0</v>
      </c>
      <c r="AX20" s="47"/>
      <c r="AY20" s="47"/>
      <c r="AZ20" s="94">
        <f t="shared" si="15"/>
        <v>0</v>
      </c>
      <c r="BA20" s="99">
        <f t="shared" si="8"/>
        <v>0</v>
      </c>
      <c r="BB20" s="45"/>
      <c r="BC20" s="47"/>
      <c r="BD20" s="47"/>
      <c r="BE20" s="47"/>
      <c r="BF20" s="94">
        <f t="shared" si="16"/>
        <v>1</v>
      </c>
      <c r="BG20" s="99">
        <f t="shared" si="9"/>
        <v>0</v>
      </c>
      <c r="BH20" s="48"/>
      <c r="BI20" s="47"/>
      <c r="BJ20" s="94">
        <f t="shared" si="17"/>
        <v>0</v>
      </c>
      <c r="BK20" s="99">
        <f t="shared" si="10"/>
        <v>0</v>
      </c>
      <c r="BL20" s="47"/>
      <c r="BM20" s="47"/>
      <c r="BN20" s="83">
        <f t="shared" si="18"/>
        <v>0</v>
      </c>
      <c r="BO20" s="116" t="s">
        <v>128</v>
      </c>
    </row>
    <row r="21" spans="1:67" x14ac:dyDescent="0.2">
      <c r="A21" s="18">
        <v>41138</v>
      </c>
      <c r="B21">
        <f t="shared" si="0"/>
        <v>67</v>
      </c>
      <c r="C21">
        <f t="shared" si="11"/>
        <v>5399</v>
      </c>
      <c r="D21" s="83">
        <f t="shared" si="1"/>
        <v>67</v>
      </c>
      <c r="E21" s="44">
        <v>18</v>
      </c>
      <c r="F21" s="45">
        <v>47</v>
      </c>
      <c r="G21" s="47"/>
      <c r="H21" s="47"/>
      <c r="I21" s="47"/>
      <c r="J21" s="47"/>
      <c r="K21" s="47"/>
      <c r="L21" s="47"/>
      <c r="M21" s="47"/>
      <c r="N21" s="47"/>
      <c r="O21" s="45">
        <v>2</v>
      </c>
      <c r="P21" s="87">
        <f t="shared" si="2"/>
        <v>5394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2"/>
        <v>0</v>
      </c>
      <c r="AJ21" s="35"/>
      <c r="AK21" s="18">
        <v>41138</v>
      </c>
      <c r="AL21" s="83">
        <f t="shared" si="6"/>
        <v>0</v>
      </c>
      <c r="AM21" s="47"/>
      <c r="AN21" s="47"/>
      <c r="AO21" s="47"/>
      <c r="AP21" s="47"/>
      <c r="AQ21" s="94">
        <f t="shared" si="13"/>
        <v>4</v>
      </c>
      <c r="AR21" s="18">
        <v>41138</v>
      </c>
      <c r="AS21" s="83">
        <f t="shared" si="7"/>
        <v>0</v>
      </c>
      <c r="AT21" s="47"/>
      <c r="AU21" s="47"/>
      <c r="AV21" s="94">
        <f t="shared" si="14"/>
        <v>0</v>
      </c>
      <c r="AW21" s="83">
        <f t="shared" si="19"/>
        <v>0</v>
      </c>
      <c r="AX21" s="47"/>
      <c r="AY21" s="47"/>
      <c r="AZ21" s="94">
        <f t="shared" si="15"/>
        <v>0</v>
      </c>
      <c r="BA21" s="99">
        <f t="shared" si="8"/>
        <v>0</v>
      </c>
      <c r="BB21" s="45"/>
      <c r="BC21" s="47"/>
      <c r="BD21" s="47"/>
      <c r="BE21" s="47" t="s">
        <v>59</v>
      </c>
      <c r="BF21" s="94">
        <f t="shared" si="16"/>
        <v>1</v>
      </c>
      <c r="BG21" s="99">
        <f t="shared" si="9"/>
        <v>0</v>
      </c>
      <c r="BH21" s="48"/>
      <c r="BI21" s="47"/>
      <c r="BJ21" s="94">
        <f t="shared" si="17"/>
        <v>0</v>
      </c>
      <c r="BK21" s="99">
        <f t="shared" si="10"/>
        <v>0</v>
      </c>
      <c r="BL21" s="47"/>
      <c r="BM21" s="47"/>
      <c r="BN21" s="83">
        <f t="shared" si="18"/>
        <v>0</v>
      </c>
      <c r="BO21" s="116" t="s">
        <v>129</v>
      </c>
    </row>
    <row r="22" spans="1:67" x14ac:dyDescent="0.2">
      <c r="A22" s="18">
        <v>41139</v>
      </c>
      <c r="B22">
        <f t="shared" si="0"/>
        <v>27</v>
      </c>
      <c r="C22">
        <f t="shared" si="11"/>
        <v>5426</v>
      </c>
      <c r="D22" s="83">
        <f t="shared" si="1"/>
        <v>27</v>
      </c>
      <c r="E22" s="44">
        <v>26</v>
      </c>
      <c r="F22" s="45"/>
      <c r="G22" s="47"/>
      <c r="H22" s="47"/>
      <c r="I22" s="47"/>
      <c r="J22" s="47"/>
      <c r="K22" s="47"/>
      <c r="L22" s="47"/>
      <c r="M22" s="47"/>
      <c r="N22" s="47"/>
      <c r="O22" s="45">
        <v>1</v>
      </c>
      <c r="P22" s="87">
        <f t="shared" si="2"/>
        <v>5421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2"/>
        <v>0</v>
      </c>
      <c r="AJ22" s="35"/>
      <c r="AK22" s="18">
        <v>41139</v>
      </c>
      <c r="AL22" s="83">
        <f t="shared" si="6"/>
        <v>0</v>
      </c>
      <c r="AM22" s="47"/>
      <c r="AN22" s="47"/>
      <c r="AO22" s="47"/>
      <c r="AP22" s="47"/>
      <c r="AQ22" s="94">
        <f t="shared" si="13"/>
        <v>4</v>
      </c>
      <c r="AR22" s="18">
        <v>41139</v>
      </c>
      <c r="AS22" s="83">
        <f t="shared" si="7"/>
        <v>0</v>
      </c>
      <c r="AT22" s="47"/>
      <c r="AU22" s="47"/>
      <c r="AV22" s="94">
        <f t="shared" si="14"/>
        <v>0</v>
      </c>
      <c r="AW22" s="83">
        <f t="shared" si="19"/>
        <v>0</v>
      </c>
      <c r="AX22" s="47"/>
      <c r="AY22" s="47"/>
      <c r="AZ22" s="94">
        <f t="shared" si="15"/>
        <v>0</v>
      </c>
      <c r="BA22" s="99">
        <f t="shared" si="8"/>
        <v>0</v>
      </c>
      <c r="BB22" s="45"/>
      <c r="BC22" s="47"/>
      <c r="BD22" s="47"/>
      <c r="BE22" s="47"/>
      <c r="BF22" s="94">
        <f t="shared" si="16"/>
        <v>1</v>
      </c>
      <c r="BG22" s="99">
        <f t="shared" si="9"/>
        <v>0</v>
      </c>
      <c r="BH22" s="48"/>
      <c r="BI22" s="47"/>
      <c r="BJ22" s="94">
        <f t="shared" si="17"/>
        <v>0</v>
      </c>
      <c r="BK22" s="99">
        <f t="shared" si="10"/>
        <v>0</v>
      </c>
      <c r="BL22" s="47"/>
      <c r="BM22" s="47"/>
      <c r="BN22" s="83">
        <f t="shared" si="18"/>
        <v>0</v>
      </c>
      <c r="BO22" s="116" t="s">
        <v>130</v>
      </c>
    </row>
    <row r="23" spans="1:67" x14ac:dyDescent="0.2">
      <c r="A23" s="18">
        <v>41140</v>
      </c>
      <c r="B23">
        <f t="shared" si="0"/>
        <v>83</v>
      </c>
      <c r="C23">
        <f t="shared" si="11"/>
        <v>5509</v>
      </c>
      <c r="D23" s="83">
        <f t="shared" si="1"/>
        <v>83</v>
      </c>
      <c r="E23" s="44">
        <v>83</v>
      </c>
      <c r="F23" s="45"/>
      <c r="G23" s="47"/>
      <c r="H23" s="47"/>
      <c r="I23" s="47"/>
      <c r="J23" s="47"/>
      <c r="K23" s="47"/>
      <c r="L23" s="47"/>
      <c r="M23" s="47"/>
      <c r="N23" s="47"/>
      <c r="O23" s="45"/>
      <c r="P23" s="87">
        <f t="shared" si="2"/>
        <v>5504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2"/>
        <v>0</v>
      </c>
      <c r="AJ23" s="35"/>
      <c r="AK23" s="18">
        <v>41140</v>
      </c>
      <c r="AL23" s="83">
        <f t="shared" si="6"/>
        <v>0</v>
      </c>
      <c r="AM23" s="47"/>
      <c r="AN23" s="47"/>
      <c r="AO23" s="47"/>
      <c r="AP23" s="47"/>
      <c r="AQ23" s="94">
        <f t="shared" si="13"/>
        <v>4</v>
      </c>
      <c r="AR23" s="18">
        <v>41140</v>
      </c>
      <c r="AS23" s="83">
        <f t="shared" si="7"/>
        <v>0</v>
      </c>
      <c r="AT23" s="47"/>
      <c r="AU23" s="47"/>
      <c r="AV23" s="94">
        <f t="shared" si="14"/>
        <v>0</v>
      </c>
      <c r="AW23" s="83">
        <f t="shared" si="19"/>
        <v>0</v>
      </c>
      <c r="AX23" s="47"/>
      <c r="AY23" s="47"/>
      <c r="AZ23" s="94">
        <f t="shared" si="15"/>
        <v>0</v>
      </c>
      <c r="BA23" s="99">
        <f t="shared" si="8"/>
        <v>0</v>
      </c>
      <c r="BB23" s="45"/>
      <c r="BC23" s="47"/>
      <c r="BD23" s="47"/>
      <c r="BE23" s="47"/>
      <c r="BF23" s="94">
        <f t="shared" si="16"/>
        <v>1</v>
      </c>
      <c r="BG23" s="99">
        <f t="shared" si="9"/>
        <v>0</v>
      </c>
      <c r="BH23" s="48"/>
      <c r="BI23" s="47"/>
      <c r="BJ23" s="94">
        <f t="shared" si="17"/>
        <v>0</v>
      </c>
      <c r="BK23" s="99">
        <f t="shared" si="10"/>
        <v>0</v>
      </c>
      <c r="BL23" s="47"/>
      <c r="BM23" s="47"/>
      <c r="BN23" s="83">
        <f t="shared" si="18"/>
        <v>0</v>
      </c>
      <c r="BO23" s="116" t="s">
        <v>131</v>
      </c>
    </row>
    <row r="24" spans="1:67" x14ac:dyDescent="0.2">
      <c r="A24" s="18">
        <v>41141</v>
      </c>
      <c r="B24">
        <f t="shared" si="0"/>
        <v>26</v>
      </c>
      <c r="C24">
        <f t="shared" si="11"/>
        <v>5535</v>
      </c>
      <c r="D24" s="83">
        <f t="shared" si="1"/>
        <v>26</v>
      </c>
      <c r="E24" s="44"/>
      <c r="F24" s="45"/>
      <c r="G24" s="47">
        <v>4</v>
      </c>
      <c r="H24" s="47">
        <v>4</v>
      </c>
      <c r="I24" s="47">
        <v>4</v>
      </c>
      <c r="J24" s="47">
        <v>2</v>
      </c>
      <c r="K24" s="47"/>
      <c r="L24" s="47"/>
      <c r="M24" s="47"/>
      <c r="N24" s="47">
        <v>12</v>
      </c>
      <c r="O24" s="45"/>
      <c r="P24" s="87">
        <f t="shared" si="2"/>
        <v>5530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2"/>
        <v>0</v>
      </c>
      <c r="AJ24" s="35"/>
      <c r="AK24" s="18">
        <v>41141</v>
      </c>
      <c r="AL24" s="83">
        <f t="shared" si="6"/>
        <v>0</v>
      </c>
      <c r="AM24" s="47"/>
      <c r="AN24" s="47"/>
      <c r="AO24" s="47"/>
      <c r="AP24" s="47"/>
      <c r="AQ24" s="94">
        <f t="shared" si="13"/>
        <v>4</v>
      </c>
      <c r="AR24" s="18">
        <v>41141</v>
      </c>
      <c r="AS24" s="83">
        <f t="shared" si="7"/>
        <v>0</v>
      </c>
      <c r="AT24" s="47"/>
      <c r="AU24" s="47"/>
      <c r="AV24" s="94">
        <f t="shared" si="14"/>
        <v>0</v>
      </c>
      <c r="AW24" s="83">
        <f t="shared" si="19"/>
        <v>0</v>
      </c>
      <c r="AX24" s="47"/>
      <c r="AY24" s="47"/>
      <c r="AZ24" s="94">
        <f t="shared" si="15"/>
        <v>0</v>
      </c>
      <c r="BA24" s="99">
        <f t="shared" si="8"/>
        <v>0</v>
      </c>
      <c r="BB24" s="45"/>
      <c r="BC24" s="47"/>
      <c r="BD24" s="47"/>
      <c r="BE24" s="47"/>
      <c r="BF24" s="94">
        <f t="shared" si="16"/>
        <v>1</v>
      </c>
      <c r="BG24" s="99">
        <f t="shared" si="9"/>
        <v>0</v>
      </c>
      <c r="BH24" s="48"/>
      <c r="BI24" s="47"/>
      <c r="BJ24" s="94">
        <f t="shared" si="17"/>
        <v>0</v>
      </c>
      <c r="BK24" s="99">
        <f t="shared" si="10"/>
        <v>0</v>
      </c>
      <c r="BL24" s="47"/>
      <c r="BM24" s="47"/>
      <c r="BN24" s="83">
        <f t="shared" si="18"/>
        <v>0</v>
      </c>
      <c r="BO24" s="116" t="s">
        <v>132</v>
      </c>
    </row>
    <row r="25" spans="1:67" x14ac:dyDescent="0.2">
      <c r="A25" s="18">
        <v>41142</v>
      </c>
      <c r="B25">
        <f t="shared" si="0"/>
        <v>51</v>
      </c>
      <c r="C25">
        <f t="shared" si="11"/>
        <v>5586</v>
      </c>
      <c r="D25" s="83">
        <f t="shared" si="1"/>
        <v>51</v>
      </c>
      <c r="E25" s="44">
        <v>50</v>
      </c>
      <c r="F25" s="45"/>
      <c r="G25" s="47"/>
      <c r="H25" s="47"/>
      <c r="I25" s="47"/>
      <c r="J25" s="47">
        <v>1</v>
      </c>
      <c r="K25" s="47"/>
      <c r="L25" s="47"/>
      <c r="M25" s="47"/>
      <c r="N25" s="47"/>
      <c r="O25" s="45"/>
      <c r="P25" s="87">
        <f t="shared" si="2"/>
        <v>5581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2"/>
        <v>0</v>
      </c>
      <c r="AJ25" s="35"/>
      <c r="AK25" s="18">
        <v>41142</v>
      </c>
      <c r="AL25" s="83">
        <f t="shared" si="6"/>
        <v>0</v>
      </c>
      <c r="AM25" s="47"/>
      <c r="AN25" s="47"/>
      <c r="AO25" s="47"/>
      <c r="AP25" s="47"/>
      <c r="AQ25" s="94">
        <f t="shared" si="13"/>
        <v>4</v>
      </c>
      <c r="AR25" s="18">
        <v>41142</v>
      </c>
      <c r="AS25" s="83">
        <f t="shared" si="7"/>
        <v>0</v>
      </c>
      <c r="AT25" s="47"/>
      <c r="AU25" s="47"/>
      <c r="AV25" s="94">
        <f t="shared" si="14"/>
        <v>0</v>
      </c>
      <c r="AW25" s="83">
        <f t="shared" si="19"/>
        <v>0</v>
      </c>
      <c r="AX25" s="47"/>
      <c r="AY25" s="47"/>
      <c r="AZ25" s="94">
        <f t="shared" si="15"/>
        <v>0</v>
      </c>
      <c r="BA25" s="99">
        <f t="shared" si="8"/>
        <v>0</v>
      </c>
      <c r="BB25" s="45"/>
      <c r="BC25" s="47"/>
      <c r="BD25" s="47"/>
      <c r="BE25" s="47"/>
      <c r="BF25" s="94">
        <f t="shared" si="16"/>
        <v>1</v>
      </c>
      <c r="BG25" s="99">
        <f t="shared" si="9"/>
        <v>0</v>
      </c>
      <c r="BH25" s="48"/>
      <c r="BI25" s="47"/>
      <c r="BJ25" s="94">
        <f t="shared" si="17"/>
        <v>0</v>
      </c>
      <c r="BK25" s="99">
        <f t="shared" si="10"/>
        <v>0</v>
      </c>
      <c r="BL25" s="47"/>
      <c r="BM25" s="47"/>
      <c r="BN25" s="83">
        <f t="shared" si="18"/>
        <v>0</v>
      </c>
      <c r="BO25" s="116" t="s">
        <v>133</v>
      </c>
    </row>
    <row r="26" spans="1:67" x14ac:dyDescent="0.2">
      <c r="A26" s="18">
        <v>41143</v>
      </c>
      <c r="B26">
        <f t="shared" si="0"/>
        <v>6</v>
      </c>
      <c r="C26">
        <f t="shared" si="11"/>
        <v>5592</v>
      </c>
      <c r="D26" s="83">
        <f t="shared" si="1"/>
        <v>6</v>
      </c>
      <c r="E26" s="44">
        <v>6</v>
      </c>
      <c r="F26" s="45"/>
      <c r="G26" s="47"/>
      <c r="H26" s="47"/>
      <c r="I26" s="47"/>
      <c r="J26" s="47"/>
      <c r="K26" s="47"/>
      <c r="L26" s="47"/>
      <c r="M26" s="47"/>
      <c r="N26" s="47"/>
      <c r="O26" s="45"/>
      <c r="P26" s="87">
        <f t="shared" si="2"/>
        <v>5587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2"/>
        <v>0</v>
      </c>
      <c r="AJ26" s="35"/>
      <c r="AK26" s="18">
        <v>41143</v>
      </c>
      <c r="AL26" s="83">
        <f t="shared" si="6"/>
        <v>0</v>
      </c>
      <c r="AM26" s="47"/>
      <c r="AN26" s="47"/>
      <c r="AO26" s="47"/>
      <c r="AP26" s="47"/>
      <c r="AQ26" s="94">
        <f t="shared" si="13"/>
        <v>4</v>
      </c>
      <c r="AR26" s="18">
        <v>41143</v>
      </c>
      <c r="AS26" s="83">
        <f t="shared" si="7"/>
        <v>0</v>
      </c>
      <c r="AT26" s="47"/>
      <c r="AU26" s="47"/>
      <c r="AV26" s="94">
        <f t="shared" si="14"/>
        <v>0</v>
      </c>
      <c r="AW26" s="83">
        <f t="shared" si="19"/>
        <v>0</v>
      </c>
      <c r="AX26" s="47"/>
      <c r="AY26" s="47"/>
      <c r="AZ26" s="94">
        <f t="shared" si="15"/>
        <v>0</v>
      </c>
      <c r="BA26" s="99">
        <f t="shared" si="8"/>
        <v>0</v>
      </c>
      <c r="BB26" s="45"/>
      <c r="BC26" s="47"/>
      <c r="BD26" s="47"/>
      <c r="BE26" s="47"/>
      <c r="BF26" s="94">
        <f t="shared" si="16"/>
        <v>1</v>
      </c>
      <c r="BG26" s="99">
        <f t="shared" si="9"/>
        <v>0</v>
      </c>
      <c r="BH26" s="48"/>
      <c r="BI26" s="47"/>
      <c r="BJ26" s="94">
        <f t="shared" si="17"/>
        <v>0</v>
      </c>
      <c r="BK26" s="99">
        <f t="shared" si="10"/>
        <v>0</v>
      </c>
      <c r="BL26" s="47"/>
      <c r="BM26" s="47"/>
      <c r="BN26" s="83">
        <f t="shared" si="18"/>
        <v>0</v>
      </c>
      <c r="BO26" s="116"/>
    </row>
    <row r="27" spans="1:67" x14ac:dyDescent="0.2">
      <c r="A27" s="18">
        <v>41144</v>
      </c>
      <c r="B27">
        <f t="shared" si="0"/>
        <v>16</v>
      </c>
      <c r="C27">
        <f t="shared" si="11"/>
        <v>5608</v>
      </c>
      <c r="D27" s="83">
        <f t="shared" si="1"/>
        <v>16</v>
      </c>
      <c r="E27" s="44"/>
      <c r="F27" s="45">
        <v>16</v>
      </c>
      <c r="G27" s="47"/>
      <c r="H27" s="47"/>
      <c r="I27" s="47"/>
      <c r="J27" s="47"/>
      <c r="K27" s="47"/>
      <c r="L27" s="47"/>
      <c r="M27" s="47"/>
      <c r="N27" s="47"/>
      <c r="O27" s="45"/>
      <c r="P27" s="87">
        <f t="shared" si="2"/>
        <v>5603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2"/>
        <v>0</v>
      </c>
      <c r="AJ27" s="35"/>
      <c r="AK27" s="18">
        <v>41144</v>
      </c>
      <c r="AL27" s="83">
        <f t="shared" si="6"/>
        <v>0</v>
      </c>
      <c r="AM27" s="47"/>
      <c r="AN27" s="47"/>
      <c r="AO27" s="47"/>
      <c r="AP27" s="47"/>
      <c r="AQ27" s="94">
        <f t="shared" si="13"/>
        <v>4</v>
      </c>
      <c r="AR27" s="18">
        <v>41144</v>
      </c>
      <c r="AS27" s="83">
        <f t="shared" si="7"/>
        <v>0</v>
      </c>
      <c r="AT27" s="47"/>
      <c r="AU27" s="47"/>
      <c r="AV27" s="94">
        <f t="shared" si="14"/>
        <v>0</v>
      </c>
      <c r="AW27" s="83">
        <f t="shared" si="19"/>
        <v>0</v>
      </c>
      <c r="AX27" s="47"/>
      <c r="AY27" s="47"/>
      <c r="AZ27" s="94">
        <f t="shared" si="15"/>
        <v>0</v>
      </c>
      <c r="BA27" s="99">
        <f t="shared" si="8"/>
        <v>0</v>
      </c>
      <c r="BB27" s="45"/>
      <c r="BC27" s="47"/>
      <c r="BD27" s="47"/>
      <c r="BE27" s="47"/>
      <c r="BF27" s="94">
        <f t="shared" si="16"/>
        <v>1</v>
      </c>
      <c r="BG27" s="99">
        <f t="shared" si="9"/>
        <v>0</v>
      </c>
      <c r="BH27" s="48"/>
      <c r="BI27" s="47"/>
      <c r="BJ27" s="94">
        <f t="shared" si="17"/>
        <v>0</v>
      </c>
      <c r="BK27" s="99">
        <f t="shared" si="10"/>
        <v>0</v>
      </c>
      <c r="BL27" s="47"/>
      <c r="BM27" s="47"/>
      <c r="BN27" s="83">
        <f t="shared" si="18"/>
        <v>0</v>
      </c>
      <c r="BO27" s="116" t="s">
        <v>84</v>
      </c>
    </row>
    <row r="28" spans="1:67" x14ac:dyDescent="0.2">
      <c r="A28" s="18">
        <v>41145</v>
      </c>
      <c r="B28">
        <f t="shared" si="0"/>
        <v>202</v>
      </c>
      <c r="C28">
        <f t="shared" si="11"/>
        <v>5810</v>
      </c>
      <c r="D28" s="83">
        <f t="shared" si="1"/>
        <v>202</v>
      </c>
      <c r="E28" s="44">
        <v>202</v>
      </c>
      <c r="F28" s="45"/>
      <c r="G28" s="47"/>
      <c r="H28" s="47"/>
      <c r="I28" s="47"/>
      <c r="J28" s="47"/>
      <c r="K28" s="47"/>
      <c r="L28" s="47"/>
      <c r="M28" s="47"/>
      <c r="N28" s="47"/>
      <c r="O28" s="45"/>
      <c r="P28" s="87">
        <f t="shared" si="2"/>
        <v>5805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2"/>
        <v>0</v>
      </c>
      <c r="AJ28" s="35"/>
      <c r="AK28" s="18">
        <v>41145</v>
      </c>
      <c r="AL28" s="83">
        <f t="shared" si="6"/>
        <v>0</v>
      </c>
      <c r="AM28" s="47"/>
      <c r="AN28" s="47"/>
      <c r="AO28" s="47"/>
      <c r="AP28" s="47"/>
      <c r="AQ28" s="94">
        <f t="shared" si="13"/>
        <v>4</v>
      </c>
      <c r="AR28" s="18">
        <v>41145</v>
      </c>
      <c r="AS28" s="83">
        <f t="shared" si="7"/>
        <v>0</v>
      </c>
      <c r="AT28" s="47"/>
      <c r="AU28" s="47"/>
      <c r="AV28" s="94">
        <f t="shared" si="14"/>
        <v>0</v>
      </c>
      <c r="AW28" s="83">
        <f t="shared" si="19"/>
        <v>0</v>
      </c>
      <c r="AX28" s="47"/>
      <c r="AY28" s="47"/>
      <c r="AZ28" s="94">
        <f t="shared" si="15"/>
        <v>0</v>
      </c>
      <c r="BA28" s="99">
        <f t="shared" si="8"/>
        <v>0</v>
      </c>
      <c r="BB28" s="45"/>
      <c r="BC28" s="47"/>
      <c r="BD28" s="47"/>
      <c r="BE28" s="47"/>
      <c r="BF28" s="94">
        <f t="shared" si="16"/>
        <v>1</v>
      </c>
      <c r="BG28" s="99">
        <f t="shared" si="9"/>
        <v>0</v>
      </c>
      <c r="BH28" s="48"/>
      <c r="BI28" s="47"/>
      <c r="BJ28" s="94">
        <f t="shared" si="17"/>
        <v>0</v>
      </c>
      <c r="BK28" s="99">
        <f t="shared" si="10"/>
        <v>0</v>
      </c>
      <c r="BL28" s="47"/>
      <c r="BM28" s="47"/>
      <c r="BN28" s="83">
        <f t="shared" si="18"/>
        <v>0</v>
      </c>
      <c r="BO28" s="116" t="s">
        <v>134</v>
      </c>
    </row>
    <row r="29" spans="1:67" x14ac:dyDescent="0.2">
      <c r="A29" s="18">
        <v>41146</v>
      </c>
      <c r="B29">
        <f t="shared" si="0"/>
        <v>1</v>
      </c>
      <c r="C29">
        <f t="shared" si="11"/>
        <v>5811</v>
      </c>
      <c r="D29" s="83">
        <f t="shared" si="1"/>
        <v>1</v>
      </c>
      <c r="E29" s="44">
        <v>1</v>
      </c>
      <c r="F29" s="45"/>
      <c r="G29" s="47"/>
      <c r="H29" s="47"/>
      <c r="I29" s="47"/>
      <c r="J29" s="47"/>
      <c r="K29" s="47"/>
      <c r="L29" s="47"/>
      <c r="M29" s="47"/>
      <c r="N29" s="47"/>
      <c r="O29" s="45"/>
      <c r="P29" s="87">
        <f t="shared" si="2"/>
        <v>5806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2"/>
        <v>0</v>
      </c>
      <c r="AJ29" s="35"/>
      <c r="AK29" s="18">
        <v>41146</v>
      </c>
      <c r="AL29" s="83">
        <f t="shared" si="6"/>
        <v>0</v>
      </c>
      <c r="AM29" s="47"/>
      <c r="AN29" s="47"/>
      <c r="AO29" s="47"/>
      <c r="AP29" s="47"/>
      <c r="AQ29" s="94">
        <f t="shared" si="13"/>
        <v>4</v>
      </c>
      <c r="AR29" s="18">
        <v>41146</v>
      </c>
      <c r="AS29" s="83">
        <f t="shared" si="7"/>
        <v>0</v>
      </c>
      <c r="AT29" s="47"/>
      <c r="AU29" s="47"/>
      <c r="AV29" s="94">
        <f t="shared" si="14"/>
        <v>0</v>
      </c>
      <c r="AW29" s="83">
        <f t="shared" si="19"/>
        <v>0</v>
      </c>
      <c r="AX29" s="47"/>
      <c r="AY29" s="47"/>
      <c r="AZ29" s="94">
        <f t="shared" si="15"/>
        <v>0</v>
      </c>
      <c r="BA29" s="99">
        <f t="shared" si="8"/>
        <v>0</v>
      </c>
      <c r="BB29" s="45"/>
      <c r="BC29" s="47"/>
      <c r="BD29" s="47"/>
      <c r="BE29" s="47"/>
      <c r="BF29" s="94">
        <f t="shared" si="16"/>
        <v>1</v>
      </c>
      <c r="BG29" s="99">
        <f t="shared" si="9"/>
        <v>0</v>
      </c>
      <c r="BH29" s="48"/>
      <c r="BI29" s="47"/>
      <c r="BJ29" s="94">
        <f t="shared" si="17"/>
        <v>0</v>
      </c>
      <c r="BK29" s="99">
        <f t="shared" si="10"/>
        <v>0</v>
      </c>
      <c r="BL29" s="47"/>
      <c r="BM29" s="47"/>
      <c r="BN29" s="83">
        <f t="shared" si="18"/>
        <v>0</v>
      </c>
      <c r="BO29" s="116"/>
    </row>
    <row r="30" spans="1:67" x14ac:dyDescent="0.2">
      <c r="A30" s="18">
        <v>41147</v>
      </c>
      <c r="B30">
        <f t="shared" si="0"/>
        <v>10</v>
      </c>
      <c r="C30">
        <f t="shared" si="11"/>
        <v>5821</v>
      </c>
      <c r="D30" s="83">
        <f t="shared" si="1"/>
        <v>10</v>
      </c>
      <c r="E30" s="44">
        <v>10</v>
      </c>
      <c r="F30" s="45"/>
      <c r="G30" s="47"/>
      <c r="H30" s="47"/>
      <c r="I30" s="47"/>
      <c r="J30" s="47"/>
      <c r="K30" s="47"/>
      <c r="L30" s="47"/>
      <c r="M30" s="47"/>
      <c r="N30" s="47"/>
      <c r="O30" s="45"/>
      <c r="P30" s="87">
        <f t="shared" si="2"/>
        <v>5816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2"/>
        <v>0</v>
      </c>
      <c r="AJ30" s="35"/>
      <c r="AK30" s="18">
        <v>41147</v>
      </c>
      <c r="AL30" s="83">
        <f t="shared" si="6"/>
        <v>0</v>
      </c>
      <c r="AM30" s="47"/>
      <c r="AN30" s="47"/>
      <c r="AO30" s="47"/>
      <c r="AP30" s="47"/>
      <c r="AQ30" s="94">
        <f t="shared" si="13"/>
        <v>4</v>
      </c>
      <c r="AR30" s="18">
        <v>41147</v>
      </c>
      <c r="AS30" s="83">
        <f t="shared" si="7"/>
        <v>0</v>
      </c>
      <c r="AT30" s="47"/>
      <c r="AU30" s="47"/>
      <c r="AV30" s="94">
        <f t="shared" si="14"/>
        <v>0</v>
      </c>
      <c r="AW30" s="83">
        <f t="shared" si="19"/>
        <v>0</v>
      </c>
      <c r="AX30" s="47"/>
      <c r="AY30" s="47"/>
      <c r="AZ30" s="94">
        <f t="shared" si="15"/>
        <v>0</v>
      </c>
      <c r="BA30" s="99">
        <f>SUM(BB30:BE30)</f>
        <v>0</v>
      </c>
      <c r="BB30" s="45"/>
      <c r="BC30" s="47"/>
      <c r="BD30" s="47"/>
      <c r="BE30" s="47"/>
      <c r="BF30" s="94">
        <f t="shared" si="16"/>
        <v>1</v>
      </c>
      <c r="BG30" s="99">
        <f t="shared" si="9"/>
        <v>0</v>
      </c>
      <c r="BH30" s="48"/>
      <c r="BI30" s="47"/>
      <c r="BJ30" s="94">
        <f t="shared" si="17"/>
        <v>0</v>
      </c>
      <c r="BK30" s="99">
        <f t="shared" si="10"/>
        <v>0</v>
      </c>
      <c r="BL30" s="47"/>
      <c r="BM30" s="47"/>
      <c r="BN30" s="83">
        <f t="shared" si="18"/>
        <v>0</v>
      </c>
      <c r="BO30" s="116"/>
    </row>
    <row r="31" spans="1:67" x14ac:dyDescent="0.2">
      <c r="A31" s="18">
        <v>41148</v>
      </c>
      <c r="B31">
        <f t="shared" si="0"/>
        <v>14</v>
      </c>
      <c r="C31">
        <f t="shared" si="11"/>
        <v>5835</v>
      </c>
      <c r="D31" s="83">
        <f t="shared" si="1"/>
        <v>13</v>
      </c>
      <c r="E31" s="44"/>
      <c r="F31" s="45"/>
      <c r="G31" s="47">
        <v>2</v>
      </c>
      <c r="H31" s="47">
        <v>2</v>
      </c>
      <c r="I31" s="47">
        <v>1</v>
      </c>
      <c r="J31" s="47"/>
      <c r="K31" s="47"/>
      <c r="L31" s="47"/>
      <c r="M31" s="47"/>
      <c r="N31" s="47">
        <v>8</v>
      </c>
      <c r="O31" s="45"/>
      <c r="P31" s="87">
        <f t="shared" si="2"/>
        <v>5829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2"/>
        <v>0</v>
      </c>
      <c r="AJ31" s="35"/>
      <c r="AK31" s="18">
        <v>41148</v>
      </c>
      <c r="AL31" s="83">
        <f t="shared" si="6"/>
        <v>0</v>
      </c>
      <c r="AM31" s="47"/>
      <c r="AN31" s="47"/>
      <c r="AO31" s="47"/>
      <c r="AP31" s="47"/>
      <c r="AQ31" s="94">
        <f t="shared" si="13"/>
        <v>4</v>
      </c>
      <c r="AR31" s="18">
        <v>41148</v>
      </c>
      <c r="AS31" s="83">
        <f t="shared" si="7"/>
        <v>0</v>
      </c>
      <c r="AT31" s="47"/>
      <c r="AU31" s="47"/>
      <c r="AV31" s="94">
        <f t="shared" si="14"/>
        <v>0</v>
      </c>
      <c r="AW31" s="83">
        <f t="shared" si="19"/>
        <v>0</v>
      </c>
      <c r="AX31" s="47"/>
      <c r="AY31" s="47"/>
      <c r="AZ31" s="94">
        <f t="shared" si="15"/>
        <v>0</v>
      </c>
      <c r="BA31" s="99">
        <f t="shared" si="8"/>
        <v>1</v>
      </c>
      <c r="BB31" s="45"/>
      <c r="BC31" s="47">
        <v>1</v>
      </c>
      <c r="BD31" s="47"/>
      <c r="BE31" s="47"/>
      <c r="BF31" s="94">
        <f>SUM(BA31+BF30)</f>
        <v>2</v>
      </c>
      <c r="BG31" s="99">
        <f t="shared" si="9"/>
        <v>0</v>
      </c>
      <c r="BH31" s="48"/>
      <c r="BI31" s="47"/>
      <c r="BJ31" s="94">
        <f t="shared" si="17"/>
        <v>0</v>
      </c>
      <c r="BK31" s="99">
        <f t="shared" si="10"/>
        <v>0</v>
      </c>
      <c r="BL31" s="47"/>
      <c r="BM31" s="47"/>
      <c r="BN31" s="83">
        <f t="shared" si="18"/>
        <v>0</v>
      </c>
      <c r="BO31" s="116" t="s">
        <v>135</v>
      </c>
    </row>
    <row r="32" spans="1:67" x14ac:dyDescent="0.2">
      <c r="A32" s="18">
        <v>41149</v>
      </c>
      <c r="B32">
        <f t="shared" si="0"/>
        <v>27</v>
      </c>
      <c r="C32">
        <f t="shared" si="11"/>
        <v>5862</v>
      </c>
      <c r="D32" s="83">
        <f t="shared" si="1"/>
        <v>26</v>
      </c>
      <c r="E32" s="44">
        <v>23</v>
      </c>
      <c r="F32" s="45"/>
      <c r="G32" s="47"/>
      <c r="H32" s="47"/>
      <c r="I32" s="47">
        <v>1</v>
      </c>
      <c r="J32" s="47">
        <v>2</v>
      </c>
      <c r="K32" s="47"/>
      <c r="L32" s="47"/>
      <c r="M32" s="47"/>
      <c r="N32" s="47"/>
      <c r="O32" s="45"/>
      <c r="P32" s="87">
        <f t="shared" si="2"/>
        <v>5855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2"/>
        <v>0</v>
      </c>
      <c r="AJ32" s="35"/>
      <c r="AK32" s="18">
        <v>41149</v>
      </c>
      <c r="AL32" s="83">
        <f t="shared" si="6"/>
        <v>0</v>
      </c>
      <c r="AM32" s="47"/>
      <c r="AN32" s="47"/>
      <c r="AO32" s="47"/>
      <c r="AP32" s="47"/>
      <c r="AQ32" s="94">
        <f t="shared" si="13"/>
        <v>4</v>
      </c>
      <c r="AR32" s="18">
        <v>41149</v>
      </c>
      <c r="AS32" s="83">
        <f t="shared" si="7"/>
        <v>0</v>
      </c>
      <c r="AT32" s="47"/>
      <c r="AU32" s="47"/>
      <c r="AV32" s="94">
        <f t="shared" si="14"/>
        <v>0</v>
      </c>
      <c r="AW32" s="83">
        <f t="shared" si="19"/>
        <v>0</v>
      </c>
      <c r="AX32" s="47"/>
      <c r="AY32" s="47"/>
      <c r="AZ32" s="94">
        <f t="shared" si="15"/>
        <v>0</v>
      </c>
      <c r="BA32" s="99">
        <f t="shared" si="8"/>
        <v>1</v>
      </c>
      <c r="BB32" s="45"/>
      <c r="BC32" s="47">
        <v>1</v>
      </c>
      <c r="BD32" s="47"/>
      <c r="BE32" s="47"/>
      <c r="BF32" s="94">
        <f t="shared" si="16"/>
        <v>3</v>
      </c>
      <c r="BG32" s="99">
        <f t="shared" si="9"/>
        <v>0</v>
      </c>
      <c r="BH32" s="48"/>
      <c r="BI32" s="47"/>
      <c r="BJ32" s="94">
        <f t="shared" si="17"/>
        <v>0</v>
      </c>
      <c r="BK32" s="99">
        <f t="shared" si="10"/>
        <v>0</v>
      </c>
      <c r="BL32" s="47"/>
      <c r="BM32" s="47"/>
      <c r="BN32" s="83">
        <f t="shared" si="18"/>
        <v>0</v>
      </c>
      <c r="BO32" s="116" t="s">
        <v>136</v>
      </c>
    </row>
    <row r="33" spans="1:67" x14ac:dyDescent="0.2">
      <c r="A33" s="18">
        <v>41150</v>
      </c>
      <c r="B33">
        <f t="shared" si="0"/>
        <v>9</v>
      </c>
      <c r="C33">
        <f t="shared" si="11"/>
        <v>5871</v>
      </c>
      <c r="D33" s="83">
        <f t="shared" si="1"/>
        <v>9</v>
      </c>
      <c r="E33" s="59">
        <v>9</v>
      </c>
      <c r="F33" s="60"/>
      <c r="G33" s="103"/>
      <c r="H33" s="103"/>
      <c r="I33" s="103"/>
      <c r="J33" s="103"/>
      <c r="K33" s="103"/>
      <c r="L33" s="103"/>
      <c r="M33" s="103"/>
      <c r="N33" s="103"/>
      <c r="O33" s="45"/>
      <c r="P33" s="87">
        <f t="shared" si="2"/>
        <v>5864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2"/>
        <v>0</v>
      </c>
      <c r="AJ33" s="35"/>
      <c r="AK33" s="18">
        <v>41150</v>
      </c>
      <c r="AL33" s="83">
        <f t="shared" si="6"/>
        <v>0</v>
      </c>
      <c r="AM33" s="47"/>
      <c r="AN33" s="47"/>
      <c r="AO33" s="47"/>
      <c r="AP33" s="47"/>
      <c r="AQ33" s="94">
        <f t="shared" si="13"/>
        <v>4</v>
      </c>
      <c r="AR33" s="18">
        <v>41150</v>
      </c>
      <c r="AS33" s="83">
        <f t="shared" si="7"/>
        <v>0</v>
      </c>
      <c r="AT33" s="47"/>
      <c r="AU33" s="47"/>
      <c r="AV33" s="94">
        <f t="shared" si="14"/>
        <v>0</v>
      </c>
      <c r="AW33" s="83">
        <f t="shared" si="19"/>
        <v>0</v>
      </c>
      <c r="AX33" s="47"/>
      <c r="AY33" s="47"/>
      <c r="AZ33" s="94">
        <f t="shared" si="15"/>
        <v>0</v>
      </c>
      <c r="BA33" s="99">
        <f t="shared" si="8"/>
        <v>0</v>
      </c>
      <c r="BB33" s="45"/>
      <c r="BC33" s="47"/>
      <c r="BD33" s="47"/>
      <c r="BE33" s="47"/>
      <c r="BF33" s="94">
        <f>SUM(BA33+BF32)</f>
        <v>3</v>
      </c>
      <c r="BG33" s="99">
        <f t="shared" si="9"/>
        <v>0</v>
      </c>
      <c r="BH33" s="48"/>
      <c r="BI33" s="47"/>
      <c r="BJ33" s="94">
        <f t="shared" si="17"/>
        <v>0</v>
      </c>
      <c r="BK33" s="99">
        <f t="shared" si="10"/>
        <v>0</v>
      </c>
      <c r="BL33" s="47"/>
      <c r="BM33" s="47"/>
      <c r="BN33" s="83">
        <f t="shared" si="18"/>
        <v>0</v>
      </c>
      <c r="BO33" s="116" t="s">
        <v>137</v>
      </c>
    </row>
    <row r="34" spans="1:67" x14ac:dyDescent="0.2">
      <c r="A34" s="18">
        <v>41151</v>
      </c>
      <c r="B34">
        <f t="shared" si="0"/>
        <v>3</v>
      </c>
      <c r="C34" s="61">
        <f t="shared" si="11"/>
        <v>5874</v>
      </c>
      <c r="D34" s="87">
        <f t="shared" si="1"/>
        <v>3</v>
      </c>
      <c r="E34" s="44">
        <v>3</v>
      </c>
      <c r="F34" s="45"/>
      <c r="G34" s="47"/>
      <c r="H34" s="47"/>
      <c r="I34" s="47"/>
      <c r="J34" s="47"/>
      <c r="K34" s="47"/>
      <c r="L34" s="47"/>
      <c r="M34" s="47"/>
      <c r="N34" s="47"/>
      <c r="O34" s="45"/>
      <c r="P34" s="87">
        <f t="shared" si="2"/>
        <v>5867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104"/>
      <c r="Z34" s="91">
        <f t="shared" si="4"/>
        <v>0</v>
      </c>
      <c r="AA34" s="87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2"/>
        <v>0</v>
      </c>
      <c r="AJ34" s="36"/>
      <c r="AK34" s="18">
        <v>41151</v>
      </c>
      <c r="AL34" s="83">
        <f t="shared" si="6"/>
        <v>0</v>
      </c>
      <c r="AM34" s="47"/>
      <c r="AN34" s="47"/>
      <c r="AO34" s="47"/>
      <c r="AP34" s="47"/>
      <c r="AQ34" s="94">
        <f t="shared" si="13"/>
        <v>4</v>
      </c>
      <c r="AR34" s="18">
        <v>41151</v>
      </c>
      <c r="AS34" s="83">
        <f t="shared" si="7"/>
        <v>0</v>
      </c>
      <c r="AT34" s="47"/>
      <c r="AU34" s="47"/>
      <c r="AV34" s="94">
        <f t="shared" si="14"/>
        <v>0</v>
      </c>
      <c r="AW34" s="83">
        <f t="shared" si="19"/>
        <v>0</v>
      </c>
      <c r="AX34" s="47"/>
      <c r="AY34" s="47"/>
      <c r="AZ34" s="94">
        <f t="shared" si="15"/>
        <v>0</v>
      </c>
      <c r="BA34" s="99">
        <f t="shared" si="8"/>
        <v>0</v>
      </c>
      <c r="BB34" s="45"/>
      <c r="BC34" s="47"/>
      <c r="BD34" s="47"/>
      <c r="BE34" s="47"/>
      <c r="BF34" s="94">
        <f t="shared" si="16"/>
        <v>3</v>
      </c>
      <c r="BG34" s="99">
        <f>SUM(BH34:BI34)</f>
        <v>0</v>
      </c>
      <c r="BH34" s="48"/>
      <c r="BI34" s="47"/>
      <c r="BJ34" s="94">
        <f t="shared" si="17"/>
        <v>0</v>
      </c>
      <c r="BK34" s="99">
        <f t="shared" si="10"/>
        <v>0</v>
      </c>
      <c r="BL34" s="47"/>
      <c r="BM34" s="47"/>
      <c r="BN34" s="83">
        <f t="shared" si="18"/>
        <v>0</v>
      </c>
      <c r="BO34" s="116"/>
    </row>
    <row r="35" spans="1:67" x14ac:dyDescent="0.2">
      <c r="A35" s="18">
        <v>41152</v>
      </c>
      <c r="B35">
        <f t="shared" si="0"/>
        <v>17</v>
      </c>
      <c r="C35" s="61">
        <f t="shared" si="11"/>
        <v>5891</v>
      </c>
      <c r="D35" s="87">
        <f t="shared" si="1"/>
        <v>17</v>
      </c>
      <c r="E35" s="44">
        <v>17</v>
      </c>
      <c r="F35" s="45"/>
      <c r="G35" s="47"/>
      <c r="H35" s="47"/>
      <c r="I35" s="47"/>
      <c r="J35" s="47"/>
      <c r="K35" s="47"/>
      <c r="L35" s="47"/>
      <c r="M35" s="47"/>
      <c r="N35" s="47"/>
      <c r="O35" s="45"/>
      <c r="P35" s="87">
        <f t="shared" si="2"/>
        <v>5884</v>
      </c>
      <c r="Q35" s="92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2">
        <f t="shared" si="4"/>
        <v>0</v>
      </c>
      <c r="AA35" s="87">
        <f t="shared" si="5"/>
        <v>0</v>
      </c>
      <c r="AB35" s="47"/>
      <c r="AC35" s="47"/>
      <c r="AD35" s="47"/>
      <c r="AE35" s="47"/>
      <c r="AF35" s="47"/>
      <c r="AG35" s="47"/>
      <c r="AH35" s="47"/>
      <c r="AI35" s="94">
        <f t="shared" si="12"/>
        <v>0</v>
      </c>
      <c r="AJ35" s="33"/>
      <c r="AK35" s="18">
        <v>41152</v>
      </c>
      <c r="AL35" s="83">
        <f t="shared" si="6"/>
        <v>0</v>
      </c>
      <c r="AM35" s="47"/>
      <c r="AN35" s="47"/>
      <c r="AO35" s="47"/>
      <c r="AP35" s="47"/>
      <c r="AQ35" s="94">
        <f t="shared" si="13"/>
        <v>4</v>
      </c>
      <c r="AR35" s="18">
        <v>41152</v>
      </c>
      <c r="AS35" s="83">
        <f t="shared" si="7"/>
        <v>0</v>
      </c>
      <c r="AT35" s="47"/>
      <c r="AU35" s="47"/>
      <c r="AV35" s="94">
        <f t="shared" si="14"/>
        <v>0</v>
      </c>
      <c r="AW35" s="83">
        <f t="shared" si="19"/>
        <v>0</v>
      </c>
      <c r="AX35" s="47"/>
      <c r="AY35" s="47"/>
      <c r="AZ35" s="94">
        <f t="shared" si="15"/>
        <v>0</v>
      </c>
      <c r="BA35" s="99">
        <f t="shared" si="8"/>
        <v>0</v>
      </c>
      <c r="BB35" s="45"/>
      <c r="BC35" s="47"/>
      <c r="BD35" s="47"/>
      <c r="BE35" s="47"/>
      <c r="BF35" s="94">
        <f t="shared" si="16"/>
        <v>3</v>
      </c>
      <c r="BG35" s="99">
        <f t="shared" si="9"/>
        <v>0</v>
      </c>
      <c r="BH35" s="48"/>
      <c r="BI35" s="47"/>
      <c r="BJ35" s="94">
        <f t="shared" si="17"/>
        <v>0</v>
      </c>
      <c r="BK35" s="99">
        <f t="shared" si="10"/>
        <v>0</v>
      </c>
      <c r="BL35" s="47"/>
      <c r="BM35" s="47"/>
      <c r="BN35" s="83">
        <f t="shared" si="18"/>
        <v>0</v>
      </c>
      <c r="BO35" s="117" t="s">
        <v>138</v>
      </c>
    </row>
    <row r="36" spans="1:67" s="30" customFormat="1" x14ac:dyDescent="0.2">
      <c r="A36" s="28" t="s">
        <v>50</v>
      </c>
      <c r="B36" s="29"/>
      <c r="C36" s="29"/>
      <c r="D36" s="37">
        <f>SUM(D5:D34)</f>
        <v>5867</v>
      </c>
      <c r="E36" s="53">
        <f>SUM(E5:E35)</f>
        <v>2161</v>
      </c>
      <c r="F36" s="37">
        <f>SUM(F5:F34)</f>
        <v>3396</v>
      </c>
      <c r="G36" s="37">
        <f t="shared" ref="G36:O36" si="20">SUM(G5:G35)</f>
        <v>47</v>
      </c>
      <c r="H36" s="37">
        <f t="shared" si="20"/>
        <v>42</v>
      </c>
      <c r="I36" s="37">
        <f t="shared" si="20"/>
        <v>46</v>
      </c>
      <c r="J36" s="37">
        <f t="shared" si="20"/>
        <v>40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125</v>
      </c>
      <c r="O36" s="37">
        <f t="shared" si="20"/>
        <v>27</v>
      </c>
      <c r="P36" s="37">
        <f>SUM(P35)</f>
        <v>5884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>
        <f>SUM(AA5:AA34)</f>
        <v>0</v>
      </c>
      <c r="AB36" s="37">
        <f t="shared" ref="AB36:AH36" si="22">SUM(AB5:AB35)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>SUM(AI35)</f>
        <v>0</v>
      </c>
      <c r="AJ36" s="37"/>
      <c r="AK36" s="29"/>
      <c r="AL36" s="37">
        <f>SUM(AL5:AL35)</f>
        <v>4</v>
      </c>
      <c r="AM36" s="37">
        <f>SUM(AM5:AM35)</f>
        <v>0</v>
      </c>
      <c r="AN36" s="37">
        <f>SUM(AN5:AN35)</f>
        <v>0</v>
      </c>
      <c r="AO36" s="37">
        <f>SUM(AO5:AO35)</f>
        <v>4</v>
      </c>
      <c r="AP36" s="37">
        <f>SUM(AP5:AP35)</f>
        <v>0</v>
      </c>
      <c r="AQ36" s="37">
        <f>SUM(AQ35)</f>
        <v>4</v>
      </c>
      <c r="AR36" s="29"/>
      <c r="AS36" s="37">
        <f>SUM(AS5:AS35)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SUM(AW5:AW35)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3</v>
      </c>
      <c r="BB36" s="37">
        <f>SUM(BB5:BB35)</f>
        <v>1</v>
      </c>
      <c r="BC36" s="37">
        <f>SUM(BC5:BC35)</f>
        <v>2</v>
      </c>
      <c r="BD36" s="37">
        <f>SUM(BD5:BD35)</f>
        <v>0</v>
      </c>
      <c r="BE36" s="37">
        <f>SUM(BE5:BE35)</f>
        <v>0</v>
      </c>
      <c r="BF36" s="37">
        <f>SUM(BF35)</f>
        <v>3</v>
      </c>
      <c r="BG36" s="37">
        <f>SUM(BG5:BG35)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SUM(BK5:BK35)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6"/>
  <sheetViews>
    <sheetView topLeftCell="F1" zoomScale="75" zoomScaleNormal="100" workbookViewId="0">
      <selection activeCell="BO33" sqref="BO33"/>
    </sheetView>
  </sheetViews>
  <sheetFormatPr defaultRowHeight="12.75" x14ac:dyDescent="0.2"/>
  <cols>
    <col min="1" max="1" width="9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.1406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60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63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/>
    </row>
    <row r="5" spans="1:67" x14ac:dyDescent="0.2">
      <c r="A5" s="18">
        <v>41153</v>
      </c>
      <c r="B5">
        <f t="shared" ref="B5:B34" si="0">SUM(D5+Q5+AA5+AL5+AS5+AW5+BA5+BG5+BK5)</f>
        <v>2</v>
      </c>
      <c r="C5">
        <f>SUM(B5)</f>
        <v>2</v>
      </c>
      <c r="D5" s="82">
        <f>SUM(E5:O5)</f>
        <v>2</v>
      </c>
      <c r="E5" s="44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2</v>
      </c>
      <c r="Q5" s="90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41153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41153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SUM(AW5:AY5)</f>
        <v>0</v>
      </c>
      <c r="BA5" s="83">
        <f>SUM(BB5:BE5)</f>
        <v>0</v>
      </c>
      <c r="BB5" s="47"/>
      <c r="BC5" s="47"/>
      <c r="BD5" s="47"/>
      <c r="BE5" s="47"/>
      <c r="BF5" s="94">
        <f>SUM(BC5:BE5)</f>
        <v>0</v>
      </c>
      <c r="BG5" s="99">
        <f>SUM(BH5:BI5)</f>
        <v>0</v>
      </c>
      <c r="BH5" s="47"/>
      <c r="BI5" s="47"/>
      <c r="BJ5" s="94">
        <f>SUM(BH5:BI5)</f>
        <v>0</v>
      </c>
      <c r="BK5" s="99">
        <f>SUM(BL5:BM5)</f>
        <v>0</v>
      </c>
      <c r="BL5" s="47"/>
      <c r="BM5" s="47"/>
      <c r="BN5" s="90">
        <f>SUM(BL5:BM5)</f>
        <v>0</v>
      </c>
      <c r="BO5" s="140" t="s">
        <v>140</v>
      </c>
    </row>
    <row r="6" spans="1:67" ht="15" customHeight="1" x14ac:dyDescent="0.2">
      <c r="A6" s="18">
        <v>41154</v>
      </c>
      <c r="B6">
        <f t="shared" si="0"/>
        <v>0</v>
      </c>
      <c r="C6">
        <f>SUM(C5+B6)</f>
        <v>2</v>
      </c>
      <c r="D6" s="83">
        <f t="shared" ref="D6:D34" si="1">SUM(E6:O6)</f>
        <v>0</v>
      </c>
      <c r="E6" s="44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4" si="2">SUM(P5+D6)</f>
        <v>2</v>
      </c>
      <c r="Q6" s="91">
        <f t="shared" ref="Q6:Q34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4" si="4">SUM(Z5+Q6)</f>
        <v>0</v>
      </c>
      <c r="AA6" s="83">
        <f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41154</v>
      </c>
      <c r="AL6" s="83">
        <f t="shared" ref="AL6:AL34" si="5">SUM(AM6:AP6)</f>
        <v>0</v>
      </c>
      <c r="AM6" s="47"/>
      <c r="AN6" s="47"/>
      <c r="AO6" s="47"/>
      <c r="AP6" s="47"/>
      <c r="AQ6" s="94">
        <f>SUM(AQ5+AL6)</f>
        <v>0</v>
      </c>
      <c r="AR6" s="18">
        <v>41154</v>
      </c>
      <c r="AS6" s="83">
        <f t="shared" ref="AS6:AS34" si="6">SUM(AT6:AU6)</f>
        <v>0</v>
      </c>
      <c r="AT6" s="47"/>
      <c r="AU6" s="47"/>
      <c r="AV6" s="94">
        <f>SUM(AS6+AV5)</f>
        <v>0</v>
      </c>
      <c r="AW6" s="83">
        <f t="shared" ref="AW6:AW34" si="7">SUM(AX6:AY6)</f>
        <v>0</v>
      </c>
      <c r="AX6" s="47"/>
      <c r="AY6" s="47"/>
      <c r="AZ6" s="94">
        <f>SUM(AW6+AZ5)</f>
        <v>0</v>
      </c>
      <c r="BA6" s="83">
        <f t="shared" ref="BA6:BA34" si="8">SUM(BB6:BE6)</f>
        <v>0</v>
      </c>
      <c r="BB6" s="47"/>
      <c r="BC6" s="47"/>
      <c r="BD6" s="47"/>
      <c r="BE6" s="47"/>
      <c r="BF6" s="94">
        <f>SUM(BC6+BF5)</f>
        <v>0</v>
      </c>
      <c r="BG6" s="99">
        <f t="shared" ref="BG6:BG34" si="9">SUM(BH6:BI6)</f>
        <v>0</v>
      </c>
      <c r="BH6" s="47"/>
      <c r="BI6" s="47"/>
      <c r="BJ6" s="94">
        <f>SUM(BG6+BJ5)</f>
        <v>0</v>
      </c>
      <c r="BK6" s="99">
        <f t="shared" ref="BK6:BK34" si="10">SUM(BL6:BM6)</f>
        <v>0</v>
      </c>
      <c r="BL6" s="47"/>
      <c r="BM6" s="47"/>
      <c r="BN6" s="91">
        <f>SUM(BK6+BN5)</f>
        <v>0</v>
      </c>
      <c r="BO6" s="116"/>
    </row>
    <row r="7" spans="1:67" x14ac:dyDescent="0.2">
      <c r="A7" s="18">
        <v>41155</v>
      </c>
      <c r="B7">
        <f t="shared" si="0"/>
        <v>255</v>
      </c>
      <c r="C7">
        <f t="shared" ref="C7:C34" si="11">SUM(C6+B7)</f>
        <v>257</v>
      </c>
      <c r="D7" s="83">
        <f t="shared" si="1"/>
        <v>223</v>
      </c>
      <c r="E7" s="44">
        <v>223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225</v>
      </c>
      <c r="Q7" s="91">
        <f t="shared" si="3"/>
        <v>32</v>
      </c>
      <c r="R7" s="47">
        <v>23</v>
      </c>
      <c r="S7" s="47"/>
      <c r="T7" s="47">
        <v>7</v>
      </c>
      <c r="U7" s="47">
        <v>1</v>
      </c>
      <c r="V7" s="47"/>
      <c r="W7" s="47">
        <v>1</v>
      </c>
      <c r="X7" s="47"/>
      <c r="Y7" s="47"/>
      <c r="Z7" s="94">
        <f>SUM(Z6+Q7)</f>
        <v>32</v>
      </c>
      <c r="AA7" s="83">
        <f t="shared" ref="AA7:AA34" si="12">SUM(AB7:AH7)</f>
        <v>0</v>
      </c>
      <c r="AB7" s="47"/>
      <c r="AC7" s="47"/>
      <c r="AD7" s="47"/>
      <c r="AE7" s="47"/>
      <c r="AF7" s="47"/>
      <c r="AG7" s="47"/>
      <c r="AH7" s="47"/>
      <c r="AI7" s="94">
        <f t="shared" ref="AI7:AI34" si="13">SUM(AI6+AA7)</f>
        <v>0</v>
      </c>
      <c r="AJ7" s="35"/>
      <c r="AK7" s="18">
        <v>41155</v>
      </c>
      <c r="AL7" s="83">
        <f t="shared" si="5"/>
        <v>0</v>
      </c>
      <c r="AM7" s="47"/>
      <c r="AN7" s="47"/>
      <c r="AO7" s="47"/>
      <c r="AP7" s="47"/>
      <c r="AQ7" s="94">
        <f t="shared" ref="AQ7:AQ34" si="14">SUM(AQ6+AL7)</f>
        <v>0</v>
      </c>
      <c r="AR7" s="18">
        <v>41155</v>
      </c>
      <c r="AS7" s="83">
        <f t="shared" si="6"/>
        <v>0</v>
      </c>
      <c r="AT7" s="47"/>
      <c r="AU7" s="47"/>
      <c r="AV7" s="94">
        <f t="shared" ref="AV7:AV34" si="15">SUM(AS7+AV6)</f>
        <v>0</v>
      </c>
      <c r="AW7" s="83">
        <f t="shared" si="7"/>
        <v>0</v>
      </c>
      <c r="AX7" s="47"/>
      <c r="AY7" s="47"/>
      <c r="AZ7" s="94">
        <f t="shared" ref="AZ7:AZ34" si="16">SUM(AW7+AZ6)</f>
        <v>0</v>
      </c>
      <c r="BA7" s="83">
        <f t="shared" si="8"/>
        <v>0</v>
      </c>
      <c r="BB7" s="47"/>
      <c r="BC7" s="47"/>
      <c r="BD7" s="47"/>
      <c r="BE7" s="47"/>
      <c r="BF7" s="94">
        <f t="shared" ref="BF7:BF34" si="17">SUM(BC7+BF6)</f>
        <v>0</v>
      </c>
      <c r="BG7" s="99">
        <f t="shared" si="9"/>
        <v>0</v>
      </c>
      <c r="BH7" s="47"/>
      <c r="BI7" s="47"/>
      <c r="BJ7" s="94">
        <f>SUM(BG7+BJ6)</f>
        <v>0</v>
      </c>
      <c r="BK7" s="99">
        <f t="shared" si="10"/>
        <v>0</v>
      </c>
      <c r="BL7" s="47"/>
      <c r="BM7" s="47"/>
      <c r="BN7" s="91">
        <f t="shared" ref="BN7:BN34" si="18">SUM(BK7+BN6)</f>
        <v>0</v>
      </c>
      <c r="BO7" s="116" t="s">
        <v>141</v>
      </c>
    </row>
    <row r="8" spans="1:67" x14ac:dyDescent="0.2">
      <c r="A8" s="18">
        <v>41156</v>
      </c>
      <c r="B8">
        <f t="shared" si="0"/>
        <v>27</v>
      </c>
      <c r="C8">
        <f t="shared" si="11"/>
        <v>284</v>
      </c>
      <c r="D8" s="83">
        <f t="shared" si="1"/>
        <v>25</v>
      </c>
      <c r="E8" s="44">
        <v>25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250</v>
      </c>
      <c r="Q8" s="91">
        <f t="shared" si="3"/>
        <v>2</v>
      </c>
      <c r="R8" s="47">
        <v>1</v>
      </c>
      <c r="S8" s="47"/>
      <c r="T8" s="47"/>
      <c r="U8" s="47"/>
      <c r="V8" s="47"/>
      <c r="W8" s="47">
        <v>1</v>
      </c>
      <c r="X8" s="47"/>
      <c r="Y8" s="47"/>
      <c r="Z8" s="94">
        <f t="shared" si="4"/>
        <v>34</v>
      </c>
      <c r="AA8" s="83">
        <f t="shared" si="12"/>
        <v>0</v>
      </c>
      <c r="AB8" s="47"/>
      <c r="AC8" s="47"/>
      <c r="AD8" s="47"/>
      <c r="AE8" s="47"/>
      <c r="AF8" s="47"/>
      <c r="AG8" s="47"/>
      <c r="AH8" s="47"/>
      <c r="AI8" s="94">
        <f t="shared" si="13"/>
        <v>0</v>
      </c>
      <c r="AJ8" s="35"/>
      <c r="AK8" s="18">
        <v>41156</v>
      </c>
      <c r="AL8" s="83">
        <f t="shared" si="5"/>
        <v>0</v>
      </c>
      <c r="AM8" s="47"/>
      <c r="AN8" s="47"/>
      <c r="AO8" s="47"/>
      <c r="AP8" s="47"/>
      <c r="AQ8" s="94">
        <f t="shared" si="14"/>
        <v>0</v>
      </c>
      <c r="AR8" s="18">
        <v>41156</v>
      </c>
      <c r="AS8" s="83">
        <f t="shared" si="6"/>
        <v>0</v>
      </c>
      <c r="AT8" s="47"/>
      <c r="AU8" s="47"/>
      <c r="AV8" s="94">
        <f t="shared" si="15"/>
        <v>0</v>
      </c>
      <c r="AW8" s="83">
        <f t="shared" si="7"/>
        <v>0</v>
      </c>
      <c r="AX8" s="47"/>
      <c r="AY8" s="47"/>
      <c r="AZ8" s="94">
        <f t="shared" si="16"/>
        <v>0</v>
      </c>
      <c r="BA8" s="83">
        <f t="shared" si="8"/>
        <v>0</v>
      </c>
      <c r="BB8" s="47"/>
      <c r="BC8" s="47"/>
      <c r="BD8" s="47"/>
      <c r="BE8" s="47"/>
      <c r="BF8" s="94">
        <f t="shared" si="17"/>
        <v>0</v>
      </c>
      <c r="BG8" s="99">
        <f t="shared" si="9"/>
        <v>0</v>
      </c>
      <c r="BH8" s="47"/>
      <c r="BI8" s="47"/>
      <c r="BJ8" s="94">
        <f t="shared" ref="BJ8:BJ34" si="19">SUM(BG8+BJ7)</f>
        <v>0</v>
      </c>
      <c r="BK8" s="99">
        <f t="shared" si="10"/>
        <v>0</v>
      </c>
      <c r="BL8" s="47"/>
      <c r="BM8" s="47"/>
      <c r="BN8" s="91">
        <f>SUM(BK8+BN7)</f>
        <v>0</v>
      </c>
      <c r="BO8" s="116" t="s">
        <v>142</v>
      </c>
    </row>
    <row r="9" spans="1:67" x14ac:dyDescent="0.2">
      <c r="A9" s="18">
        <v>41157</v>
      </c>
      <c r="B9">
        <f t="shared" si="0"/>
        <v>45</v>
      </c>
      <c r="C9">
        <f t="shared" si="11"/>
        <v>329</v>
      </c>
      <c r="D9" s="83">
        <f t="shared" si="1"/>
        <v>30</v>
      </c>
      <c r="E9" s="44">
        <v>30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280</v>
      </c>
      <c r="Q9" s="91">
        <f t="shared" si="3"/>
        <v>13</v>
      </c>
      <c r="R9" s="47">
        <v>10</v>
      </c>
      <c r="S9" s="47"/>
      <c r="T9" s="47">
        <v>1</v>
      </c>
      <c r="U9" s="47">
        <v>1</v>
      </c>
      <c r="V9" s="47"/>
      <c r="W9" s="47">
        <v>1</v>
      </c>
      <c r="X9" s="47"/>
      <c r="Y9" s="47"/>
      <c r="Z9" s="94">
        <f t="shared" si="4"/>
        <v>47</v>
      </c>
      <c r="AA9" s="83">
        <f t="shared" si="12"/>
        <v>0</v>
      </c>
      <c r="AB9" s="47"/>
      <c r="AC9" s="47"/>
      <c r="AD9" s="47"/>
      <c r="AE9" s="47"/>
      <c r="AF9" s="47"/>
      <c r="AG9" s="47"/>
      <c r="AH9" s="47"/>
      <c r="AI9" s="94">
        <f t="shared" si="13"/>
        <v>0</v>
      </c>
      <c r="AJ9" s="35"/>
      <c r="AK9" s="18">
        <v>41157</v>
      </c>
      <c r="AL9" s="83">
        <f t="shared" si="5"/>
        <v>0</v>
      </c>
      <c r="AM9" s="47"/>
      <c r="AN9" s="47"/>
      <c r="AO9" s="47"/>
      <c r="AP9" s="47"/>
      <c r="AQ9" s="94">
        <f t="shared" si="14"/>
        <v>0</v>
      </c>
      <c r="AR9" s="18">
        <v>41157</v>
      </c>
      <c r="AS9" s="83">
        <f t="shared" si="6"/>
        <v>0</v>
      </c>
      <c r="AT9" s="47"/>
      <c r="AU9" s="47"/>
      <c r="AV9" s="94">
        <f t="shared" si="15"/>
        <v>0</v>
      </c>
      <c r="AW9" s="83">
        <f t="shared" si="7"/>
        <v>0</v>
      </c>
      <c r="AX9" s="47"/>
      <c r="AY9" s="47"/>
      <c r="AZ9" s="94">
        <f t="shared" si="16"/>
        <v>0</v>
      </c>
      <c r="BA9" s="83">
        <f t="shared" si="8"/>
        <v>0</v>
      </c>
      <c r="BB9" s="47"/>
      <c r="BC9" s="47"/>
      <c r="BD9" s="47"/>
      <c r="BE9" s="47"/>
      <c r="BF9" s="94">
        <f t="shared" si="17"/>
        <v>0</v>
      </c>
      <c r="BG9" s="99">
        <f>SUM(BH9:BI9)</f>
        <v>2</v>
      </c>
      <c r="BH9" s="47">
        <v>2</v>
      </c>
      <c r="BI9" s="47"/>
      <c r="BJ9" s="94">
        <f t="shared" si="19"/>
        <v>2</v>
      </c>
      <c r="BK9" s="99">
        <f t="shared" si="10"/>
        <v>0</v>
      </c>
      <c r="BL9" s="47"/>
      <c r="BM9" s="47"/>
      <c r="BN9" s="91">
        <f t="shared" si="18"/>
        <v>0</v>
      </c>
      <c r="BO9" s="116" t="s">
        <v>143</v>
      </c>
    </row>
    <row r="10" spans="1:67" x14ac:dyDescent="0.2">
      <c r="A10" s="18">
        <v>41158</v>
      </c>
      <c r="B10">
        <f t="shared" si="0"/>
        <v>49</v>
      </c>
      <c r="C10">
        <f t="shared" si="11"/>
        <v>378</v>
      </c>
      <c r="D10" s="83">
        <f t="shared" si="1"/>
        <v>27</v>
      </c>
      <c r="E10" s="44">
        <v>27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307</v>
      </c>
      <c r="Q10" s="91">
        <f t="shared" si="3"/>
        <v>22</v>
      </c>
      <c r="R10" s="47">
        <v>10</v>
      </c>
      <c r="S10" s="47"/>
      <c r="T10" s="47">
        <v>7</v>
      </c>
      <c r="U10" s="47">
        <v>2</v>
      </c>
      <c r="V10" s="47"/>
      <c r="W10" s="47">
        <v>2</v>
      </c>
      <c r="X10" s="47"/>
      <c r="Y10" s="47">
        <v>1</v>
      </c>
      <c r="Z10" s="94">
        <f t="shared" si="4"/>
        <v>69</v>
      </c>
      <c r="AA10" s="83">
        <f t="shared" si="12"/>
        <v>0</v>
      </c>
      <c r="AB10" s="47"/>
      <c r="AC10" s="47"/>
      <c r="AD10" s="47"/>
      <c r="AE10" s="47"/>
      <c r="AF10" s="47"/>
      <c r="AG10" s="47"/>
      <c r="AH10" s="47"/>
      <c r="AI10" s="94">
        <f t="shared" si="13"/>
        <v>0</v>
      </c>
      <c r="AJ10" s="35"/>
      <c r="AK10" s="18">
        <v>41158</v>
      </c>
      <c r="AL10" s="83">
        <f t="shared" si="5"/>
        <v>0</v>
      </c>
      <c r="AM10" s="47"/>
      <c r="AN10" s="47"/>
      <c r="AO10" s="47"/>
      <c r="AP10" s="47"/>
      <c r="AQ10" s="94">
        <f t="shared" si="14"/>
        <v>0</v>
      </c>
      <c r="AR10" s="18">
        <v>41158</v>
      </c>
      <c r="AS10" s="83">
        <f t="shared" si="6"/>
        <v>0</v>
      </c>
      <c r="AT10" s="47"/>
      <c r="AU10" s="47"/>
      <c r="AV10" s="94">
        <f t="shared" si="15"/>
        <v>0</v>
      </c>
      <c r="AW10" s="83">
        <f t="shared" si="7"/>
        <v>0</v>
      </c>
      <c r="AX10" s="47"/>
      <c r="AY10" s="47"/>
      <c r="AZ10" s="94">
        <f t="shared" si="16"/>
        <v>0</v>
      </c>
      <c r="BA10" s="83">
        <f t="shared" si="8"/>
        <v>0</v>
      </c>
      <c r="BB10" s="47"/>
      <c r="BC10" s="47"/>
      <c r="BD10" s="47"/>
      <c r="BE10" s="47"/>
      <c r="BF10" s="94">
        <f t="shared" si="17"/>
        <v>0</v>
      </c>
      <c r="BG10" s="99">
        <f t="shared" si="9"/>
        <v>0</v>
      </c>
      <c r="BH10" s="47"/>
      <c r="BI10" s="47"/>
      <c r="BJ10" s="94">
        <f t="shared" si="19"/>
        <v>2</v>
      </c>
      <c r="BK10" s="99">
        <f t="shared" si="10"/>
        <v>0</v>
      </c>
      <c r="BL10" s="47"/>
      <c r="BM10" s="47"/>
      <c r="BN10" s="91">
        <f t="shared" si="18"/>
        <v>0</v>
      </c>
      <c r="BO10" s="116" t="s">
        <v>144</v>
      </c>
    </row>
    <row r="11" spans="1:67" x14ac:dyDescent="0.2">
      <c r="A11" s="18">
        <v>41159</v>
      </c>
      <c r="B11">
        <f t="shared" si="0"/>
        <v>11</v>
      </c>
      <c r="C11">
        <f t="shared" si="11"/>
        <v>389</v>
      </c>
      <c r="D11" s="83">
        <f t="shared" si="1"/>
        <v>8</v>
      </c>
      <c r="E11" s="44">
        <v>8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315</v>
      </c>
      <c r="Q11" s="91">
        <f t="shared" si="3"/>
        <v>3</v>
      </c>
      <c r="R11" s="47">
        <v>1</v>
      </c>
      <c r="S11" s="47"/>
      <c r="T11" s="47">
        <v>1</v>
      </c>
      <c r="U11" s="47"/>
      <c r="V11" s="47"/>
      <c r="W11" s="47">
        <v>1</v>
      </c>
      <c r="X11" s="47"/>
      <c r="Y11" s="47"/>
      <c r="Z11" s="94">
        <f t="shared" si="4"/>
        <v>72</v>
      </c>
      <c r="AA11" s="83">
        <f t="shared" si="12"/>
        <v>0</v>
      </c>
      <c r="AB11" s="47"/>
      <c r="AC11" s="47"/>
      <c r="AD11" s="47"/>
      <c r="AE11" s="47"/>
      <c r="AF11" s="47"/>
      <c r="AG11" s="47"/>
      <c r="AH11" s="47"/>
      <c r="AI11" s="94">
        <f t="shared" si="13"/>
        <v>0</v>
      </c>
      <c r="AJ11" s="35"/>
      <c r="AK11" s="18">
        <v>41159</v>
      </c>
      <c r="AL11" s="83">
        <f t="shared" si="5"/>
        <v>0</v>
      </c>
      <c r="AM11" s="47"/>
      <c r="AN11" s="47"/>
      <c r="AO11" s="47"/>
      <c r="AP11" s="47"/>
      <c r="AQ11" s="94">
        <f t="shared" si="14"/>
        <v>0</v>
      </c>
      <c r="AR11" s="18">
        <v>41159</v>
      </c>
      <c r="AS11" s="83">
        <f t="shared" si="6"/>
        <v>0</v>
      </c>
      <c r="AT11" s="47"/>
      <c r="AU11" s="47"/>
      <c r="AV11" s="94">
        <f t="shared" si="15"/>
        <v>0</v>
      </c>
      <c r="AW11" s="83">
        <f t="shared" si="7"/>
        <v>0</v>
      </c>
      <c r="AX11" s="47"/>
      <c r="AY11" s="47"/>
      <c r="AZ11" s="94">
        <f t="shared" si="16"/>
        <v>0</v>
      </c>
      <c r="BA11" s="83">
        <f t="shared" si="8"/>
        <v>0</v>
      </c>
      <c r="BB11" s="47"/>
      <c r="BC11" s="47"/>
      <c r="BD11" s="47"/>
      <c r="BE11" s="47"/>
      <c r="BF11" s="94">
        <f t="shared" si="17"/>
        <v>0</v>
      </c>
      <c r="BG11" s="99">
        <f t="shared" si="9"/>
        <v>0</v>
      </c>
      <c r="BH11" s="47"/>
      <c r="BI11" s="47"/>
      <c r="BJ11" s="94">
        <f t="shared" si="19"/>
        <v>2</v>
      </c>
      <c r="BK11" s="99">
        <f t="shared" si="10"/>
        <v>0</v>
      </c>
      <c r="BL11" s="47"/>
      <c r="BM11" s="47"/>
      <c r="BN11" s="91">
        <f t="shared" si="18"/>
        <v>0</v>
      </c>
      <c r="BO11" s="116" t="s">
        <v>145</v>
      </c>
    </row>
    <row r="12" spans="1:67" x14ac:dyDescent="0.2">
      <c r="A12" s="18">
        <v>41160</v>
      </c>
      <c r="B12">
        <f t="shared" si="0"/>
        <v>13</v>
      </c>
      <c r="C12">
        <f t="shared" si="11"/>
        <v>402</v>
      </c>
      <c r="D12" s="83">
        <f t="shared" si="1"/>
        <v>10</v>
      </c>
      <c r="E12" s="44">
        <v>10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325</v>
      </c>
      <c r="Q12" s="91">
        <f t="shared" si="3"/>
        <v>3</v>
      </c>
      <c r="R12" s="47">
        <v>2</v>
      </c>
      <c r="S12" s="47"/>
      <c r="T12" s="47">
        <v>1</v>
      </c>
      <c r="U12" s="47"/>
      <c r="V12" s="47"/>
      <c r="W12" s="47"/>
      <c r="X12" s="47"/>
      <c r="Y12" s="47"/>
      <c r="Z12" s="94">
        <f t="shared" si="4"/>
        <v>75</v>
      </c>
      <c r="AA12" s="83">
        <f t="shared" si="12"/>
        <v>0</v>
      </c>
      <c r="AB12" s="47"/>
      <c r="AC12" s="47"/>
      <c r="AD12" s="47"/>
      <c r="AE12" s="47"/>
      <c r="AF12" s="47"/>
      <c r="AG12" s="47"/>
      <c r="AH12" s="47"/>
      <c r="AI12" s="94">
        <f t="shared" si="13"/>
        <v>0</v>
      </c>
      <c r="AJ12" s="35"/>
      <c r="AK12" s="18">
        <v>41160</v>
      </c>
      <c r="AL12" s="83">
        <f t="shared" si="5"/>
        <v>0</v>
      </c>
      <c r="AM12" s="47"/>
      <c r="AN12" s="47"/>
      <c r="AO12" s="47"/>
      <c r="AP12" s="47"/>
      <c r="AQ12" s="94">
        <f t="shared" si="14"/>
        <v>0</v>
      </c>
      <c r="AR12" s="18">
        <v>41160</v>
      </c>
      <c r="AS12" s="83">
        <f t="shared" si="6"/>
        <v>0</v>
      </c>
      <c r="AT12" s="47"/>
      <c r="AU12" s="47"/>
      <c r="AV12" s="94">
        <f t="shared" si="15"/>
        <v>0</v>
      </c>
      <c r="AW12" s="83">
        <f t="shared" si="7"/>
        <v>0</v>
      </c>
      <c r="AX12" s="47"/>
      <c r="AY12" s="47"/>
      <c r="AZ12" s="94">
        <f t="shared" si="16"/>
        <v>0</v>
      </c>
      <c r="BA12" s="83">
        <f t="shared" si="8"/>
        <v>0</v>
      </c>
      <c r="BB12" s="47"/>
      <c r="BC12" s="47"/>
      <c r="BD12" s="47"/>
      <c r="BE12" s="47"/>
      <c r="BF12" s="94">
        <f t="shared" si="17"/>
        <v>0</v>
      </c>
      <c r="BG12" s="99">
        <f t="shared" si="9"/>
        <v>0</v>
      </c>
      <c r="BH12" s="47"/>
      <c r="BI12" s="47"/>
      <c r="BJ12" s="94">
        <f t="shared" si="19"/>
        <v>2</v>
      </c>
      <c r="BK12" s="99">
        <f t="shared" si="10"/>
        <v>0</v>
      </c>
      <c r="BL12" s="47"/>
      <c r="BM12" s="47"/>
      <c r="BN12" s="91">
        <f t="shared" si="18"/>
        <v>0</v>
      </c>
      <c r="BO12" s="116" t="s">
        <v>146</v>
      </c>
    </row>
    <row r="13" spans="1:67" x14ac:dyDescent="0.2">
      <c r="A13" s="18">
        <v>41161</v>
      </c>
      <c r="B13">
        <f t="shared" si="0"/>
        <v>0</v>
      </c>
      <c r="C13">
        <f t="shared" si="11"/>
        <v>402</v>
      </c>
      <c r="D13" s="83">
        <f t="shared" si="1"/>
        <v>0</v>
      </c>
      <c r="E13" s="4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325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75</v>
      </c>
      <c r="AA13" s="83">
        <f t="shared" si="12"/>
        <v>0</v>
      </c>
      <c r="AB13" s="47"/>
      <c r="AC13" s="47"/>
      <c r="AD13" s="47"/>
      <c r="AE13" s="47"/>
      <c r="AF13" s="47"/>
      <c r="AG13" s="47"/>
      <c r="AH13" s="47"/>
      <c r="AI13" s="94">
        <f t="shared" si="13"/>
        <v>0</v>
      </c>
      <c r="AJ13" s="35"/>
      <c r="AK13" s="18">
        <v>41161</v>
      </c>
      <c r="AL13" s="83">
        <f t="shared" si="5"/>
        <v>0</v>
      </c>
      <c r="AM13" s="47"/>
      <c r="AN13" s="47"/>
      <c r="AO13" s="47"/>
      <c r="AP13" s="47"/>
      <c r="AQ13" s="94">
        <f t="shared" si="14"/>
        <v>0</v>
      </c>
      <c r="AR13" s="18">
        <v>41161</v>
      </c>
      <c r="AS13" s="83">
        <f t="shared" si="6"/>
        <v>0</v>
      </c>
      <c r="AT13" s="47"/>
      <c r="AU13" s="47"/>
      <c r="AV13" s="94">
        <f t="shared" si="15"/>
        <v>0</v>
      </c>
      <c r="AW13" s="83">
        <f t="shared" si="7"/>
        <v>0</v>
      </c>
      <c r="AX13" s="47"/>
      <c r="AY13" s="47"/>
      <c r="AZ13" s="94">
        <f t="shared" si="16"/>
        <v>0</v>
      </c>
      <c r="BA13" s="83">
        <f t="shared" si="8"/>
        <v>0</v>
      </c>
      <c r="BB13" s="47"/>
      <c r="BC13" s="47"/>
      <c r="BD13" s="47"/>
      <c r="BE13" s="47"/>
      <c r="BF13" s="94">
        <f t="shared" si="17"/>
        <v>0</v>
      </c>
      <c r="BG13" s="99">
        <f t="shared" si="9"/>
        <v>0</v>
      </c>
      <c r="BH13" s="47"/>
      <c r="BI13" s="47"/>
      <c r="BJ13" s="94">
        <f t="shared" si="19"/>
        <v>2</v>
      </c>
      <c r="BK13" s="99">
        <f t="shared" si="10"/>
        <v>0</v>
      </c>
      <c r="BL13" s="47"/>
      <c r="BM13" s="47"/>
      <c r="BN13" s="91">
        <f t="shared" si="18"/>
        <v>0</v>
      </c>
      <c r="BO13" s="116"/>
    </row>
    <row r="14" spans="1:67" x14ac:dyDescent="0.2">
      <c r="A14" s="18">
        <v>41162</v>
      </c>
      <c r="B14">
        <f t="shared" si="0"/>
        <v>14</v>
      </c>
      <c r="C14">
        <f t="shared" si="11"/>
        <v>416</v>
      </c>
      <c r="D14" s="83">
        <f t="shared" si="1"/>
        <v>11</v>
      </c>
      <c r="E14" s="44">
        <v>11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336</v>
      </c>
      <c r="Q14" s="91">
        <f t="shared" si="3"/>
        <v>3</v>
      </c>
      <c r="R14" s="47">
        <v>2</v>
      </c>
      <c r="S14" s="47"/>
      <c r="T14" s="47">
        <v>1</v>
      </c>
      <c r="U14" s="47"/>
      <c r="V14" s="47"/>
      <c r="W14" s="47"/>
      <c r="X14" s="47"/>
      <c r="Y14" s="47"/>
      <c r="Z14" s="94">
        <f t="shared" si="4"/>
        <v>78</v>
      </c>
      <c r="AA14" s="83">
        <f t="shared" si="12"/>
        <v>0</v>
      </c>
      <c r="AB14" s="47"/>
      <c r="AC14" s="47"/>
      <c r="AD14" s="47"/>
      <c r="AE14" s="47"/>
      <c r="AF14" s="47"/>
      <c r="AG14" s="47"/>
      <c r="AH14" s="47"/>
      <c r="AI14" s="94">
        <f t="shared" si="13"/>
        <v>0</v>
      </c>
      <c r="AJ14" s="35"/>
      <c r="AK14" s="18">
        <v>41162</v>
      </c>
      <c r="AL14" s="83">
        <f t="shared" si="5"/>
        <v>0</v>
      </c>
      <c r="AM14" s="47"/>
      <c r="AN14" s="47"/>
      <c r="AO14" s="47"/>
      <c r="AP14" s="47"/>
      <c r="AQ14" s="94">
        <f t="shared" si="14"/>
        <v>0</v>
      </c>
      <c r="AR14" s="18">
        <v>41162</v>
      </c>
      <c r="AS14" s="83">
        <f t="shared" si="6"/>
        <v>0</v>
      </c>
      <c r="AT14" s="47"/>
      <c r="AU14" s="47"/>
      <c r="AV14" s="94">
        <f t="shared" si="15"/>
        <v>0</v>
      </c>
      <c r="AW14" s="83">
        <f t="shared" si="7"/>
        <v>0</v>
      </c>
      <c r="AX14" s="47"/>
      <c r="AY14" s="47"/>
      <c r="AZ14" s="94">
        <f t="shared" si="16"/>
        <v>0</v>
      </c>
      <c r="BA14" s="83">
        <f t="shared" si="8"/>
        <v>0</v>
      </c>
      <c r="BB14" s="47"/>
      <c r="BC14" s="47"/>
      <c r="BD14" s="47"/>
      <c r="BE14" s="47"/>
      <c r="BF14" s="94">
        <f t="shared" si="17"/>
        <v>0</v>
      </c>
      <c r="BG14" s="99">
        <f t="shared" si="9"/>
        <v>0</v>
      </c>
      <c r="BH14" s="47"/>
      <c r="BI14" s="47"/>
      <c r="BJ14" s="94">
        <f t="shared" si="19"/>
        <v>2</v>
      </c>
      <c r="BK14" s="99">
        <f t="shared" si="10"/>
        <v>0</v>
      </c>
      <c r="BL14" s="47"/>
      <c r="BM14" s="47"/>
      <c r="BN14" s="91">
        <f t="shared" si="18"/>
        <v>0</v>
      </c>
      <c r="BO14" s="142" t="s">
        <v>147</v>
      </c>
    </row>
    <row r="15" spans="1:67" x14ac:dyDescent="0.2">
      <c r="A15" s="18">
        <v>41163</v>
      </c>
      <c r="B15">
        <f t="shared" si="0"/>
        <v>40</v>
      </c>
      <c r="C15">
        <f t="shared" si="11"/>
        <v>456</v>
      </c>
      <c r="D15" s="83">
        <f t="shared" si="1"/>
        <v>28</v>
      </c>
      <c r="E15" s="44">
        <v>28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364</v>
      </c>
      <c r="Q15" s="91">
        <f t="shared" si="3"/>
        <v>12</v>
      </c>
      <c r="R15" s="47">
        <v>10</v>
      </c>
      <c r="S15" s="47"/>
      <c r="T15" s="47">
        <v>1</v>
      </c>
      <c r="U15" s="47">
        <v>1</v>
      </c>
      <c r="V15" s="47"/>
      <c r="W15" s="47"/>
      <c r="X15" s="47"/>
      <c r="Y15" s="47"/>
      <c r="Z15" s="94">
        <f t="shared" si="4"/>
        <v>90</v>
      </c>
      <c r="AA15" s="83">
        <f t="shared" si="12"/>
        <v>0</v>
      </c>
      <c r="AB15" s="47"/>
      <c r="AC15" s="47"/>
      <c r="AD15" s="47"/>
      <c r="AE15" s="47"/>
      <c r="AF15" s="47"/>
      <c r="AG15" s="47"/>
      <c r="AH15" s="47"/>
      <c r="AI15" s="94">
        <f t="shared" si="13"/>
        <v>0</v>
      </c>
      <c r="AJ15" s="35"/>
      <c r="AK15" s="18">
        <v>41163</v>
      </c>
      <c r="AL15" s="83">
        <f t="shared" si="5"/>
        <v>0</v>
      </c>
      <c r="AM15" s="47"/>
      <c r="AN15" s="47"/>
      <c r="AO15" s="47"/>
      <c r="AP15" s="47"/>
      <c r="AQ15" s="94">
        <f t="shared" si="14"/>
        <v>0</v>
      </c>
      <c r="AR15" s="18">
        <v>41163</v>
      </c>
      <c r="AS15" s="83">
        <f t="shared" si="6"/>
        <v>0</v>
      </c>
      <c r="AT15" s="47"/>
      <c r="AU15" s="47"/>
      <c r="AV15" s="94">
        <f t="shared" si="15"/>
        <v>0</v>
      </c>
      <c r="AW15" s="83">
        <f t="shared" si="7"/>
        <v>0</v>
      </c>
      <c r="AX15" s="47"/>
      <c r="AY15" s="47"/>
      <c r="AZ15" s="94">
        <f t="shared" si="16"/>
        <v>0</v>
      </c>
      <c r="BA15" s="83">
        <f t="shared" si="8"/>
        <v>0</v>
      </c>
      <c r="BB15" s="47"/>
      <c r="BC15" s="47"/>
      <c r="BD15" s="47"/>
      <c r="BE15" s="47"/>
      <c r="BF15" s="94">
        <f t="shared" si="17"/>
        <v>0</v>
      </c>
      <c r="BG15" s="99">
        <f t="shared" si="9"/>
        <v>0</v>
      </c>
      <c r="BH15" s="47"/>
      <c r="BI15" s="47"/>
      <c r="BJ15" s="94">
        <f t="shared" si="19"/>
        <v>2</v>
      </c>
      <c r="BK15" s="99">
        <f t="shared" si="10"/>
        <v>0</v>
      </c>
      <c r="BL15" s="47"/>
      <c r="BM15" s="47"/>
      <c r="BN15" s="91">
        <f t="shared" si="18"/>
        <v>0</v>
      </c>
      <c r="BO15" s="142" t="s">
        <v>148</v>
      </c>
    </row>
    <row r="16" spans="1:67" x14ac:dyDescent="0.2">
      <c r="A16" s="18">
        <v>41164</v>
      </c>
      <c r="B16">
        <f t="shared" si="0"/>
        <v>13</v>
      </c>
      <c r="C16">
        <f t="shared" si="11"/>
        <v>469</v>
      </c>
      <c r="D16" s="83">
        <f t="shared" si="1"/>
        <v>4</v>
      </c>
      <c r="E16" s="44">
        <v>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368</v>
      </c>
      <c r="Q16" s="91">
        <f t="shared" si="3"/>
        <v>8</v>
      </c>
      <c r="R16" s="47">
        <v>4</v>
      </c>
      <c r="S16" s="47"/>
      <c r="T16" s="47">
        <v>1</v>
      </c>
      <c r="U16" s="47"/>
      <c r="V16" s="47"/>
      <c r="W16" s="47">
        <v>3</v>
      </c>
      <c r="X16" s="47"/>
      <c r="Y16" s="47"/>
      <c r="Z16" s="94">
        <f t="shared" si="4"/>
        <v>98</v>
      </c>
      <c r="AA16" s="83">
        <f t="shared" si="12"/>
        <v>0</v>
      </c>
      <c r="AB16" s="47"/>
      <c r="AC16" s="47"/>
      <c r="AD16" s="47"/>
      <c r="AE16" s="47"/>
      <c r="AF16" s="47"/>
      <c r="AG16" s="47"/>
      <c r="AH16" s="47"/>
      <c r="AI16" s="94">
        <f t="shared" si="13"/>
        <v>0</v>
      </c>
      <c r="AJ16" s="35"/>
      <c r="AK16" s="18">
        <v>41164</v>
      </c>
      <c r="AL16" s="83">
        <f t="shared" si="5"/>
        <v>0</v>
      </c>
      <c r="AM16" s="47"/>
      <c r="AN16" s="47"/>
      <c r="AO16" s="47"/>
      <c r="AP16" s="47"/>
      <c r="AQ16" s="94">
        <f t="shared" si="14"/>
        <v>0</v>
      </c>
      <c r="AR16" s="18">
        <v>41164</v>
      </c>
      <c r="AS16" s="83">
        <f t="shared" si="6"/>
        <v>0</v>
      </c>
      <c r="AT16" s="47"/>
      <c r="AU16" s="47"/>
      <c r="AV16" s="94">
        <f t="shared" si="15"/>
        <v>0</v>
      </c>
      <c r="AW16" s="83">
        <f t="shared" si="7"/>
        <v>0</v>
      </c>
      <c r="AX16" s="47"/>
      <c r="AY16" s="47"/>
      <c r="AZ16" s="94">
        <f t="shared" si="16"/>
        <v>0</v>
      </c>
      <c r="BA16" s="83">
        <f t="shared" si="8"/>
        <v>1</v>
      </c>
      <c r="BB16" s="47"/>
      <c r="BC16" s="47">
        <v>1</v>
      </c>
      <c r="BD16" s="47"/>
      <c r="BE16" s="47"/>
      <c r="BF16" s="94">
        <f t="shared" si="17"/>
        <v>1</v>
      </c>
      <c r="BG16" s="99">
        <f t="shared" si="9"/>
        <v>0</v>
      </c>
      <c r="BH16" s="47"/>
      <c r="BI16" s="47"/>
      <c r="BJ16" s="94">
        <f t="shared" si="19"/>
        <v>2</v>
      </c>
      <c r="BK16" s="99">
        <f t="shared" si="10"/>
        <v>0</v>
      </c>
      <c r="BL16" s="47"/>
      <c r="BM16" s="47"/>
      <c r="BN16" s="91">
        <f t="shared" si="18"/>
        <v>0</v>
      </c>
      <c r="BO16" s="142" t="s">
        <v>149</v>
      </c>
    </row>
    <row r="17" spans="1:67" x14ac:dyDescent="0.2">
      <c r="A17" s="18">
        <v>41165</v>
      </c>
      <c r="B17">
        <f t="shared" si="0"/>
        <v>7</v>
      </c>
      <c r="C17">
        <f t="shared" si="11"/>
        <v>476</v>
      </c>
      <c r="D17" s="83">
        <f t="shared" si="1"/>
        <v>6</v>
      </c>
      <c r="E17" s="44">
        <v>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374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98</v>
      </c>
      <c r="AA17" s="83">
        <f t="shared" si="12"/>
        <v>0</v>
      </c>
      <c r="AB17" s="47"/>
      <c r="AC17" s="47"/>
      <c r="AD17" s="47"/>
      <c r="AE17" s="47"/>
      <c r="AF17" s="47"/>
      <c r="AG17" s="47"/>
      <c r="AH17" s="47"/>
      <c r="AI17" s="94">
        <f t="shared" si="13"/>
        <v>0</v>
      </c>
      <c r="AJ17" s="35"/>
      <c r="AK17" s="18">
        <v>41165</v>
      </c>
      <c r="AL17" s="83">
        <f t="shared" si="5"/>
        <v>1</v>
      </c>
      <c r="AM17" s="47"/>
      <c r="AN17" s="47"/>
      <c r="AO17" s="47">
        <v>1</v>
      </c>
      <c r="AP17" s="47"/>
      <c r="AQ17" s="94">
        <f t="shared" si="14"/>
        <v>1</v>
      </c>
      <c r="AR17" s="18">
        <v>41165</v>
      </c>
      <c r="AS17" s="83">
        <f t="shared" si="6"/>
        <v>0</v>
      </c>
      <c r="AT17" s="47"/>
      <c r="AU17" s="47"/>
      <c r="AV17" s="94">
        <f t="shared" si="15"/>
        <v>0</v>
      </c>
      <c r="AW17" s="83">
        <f t="shared" si="7"/>
        <v>0</v>
      </c>
      <c r="AX17" s="47"/>
      <c r="AY17" s="47"/>
      <c r="AZ17" s="94">
        <f t="shared" si="16"/>
        <v>0</v>
      </c>
      <c r="BA17" s="83">
        <f t="shared" si="8"/>
        <v>0</v>
      </c>
      <c r="BB17" s="47"/>
      <c r="BC17" s="47"/>
      <c r="BD17" s="47"/>
      <c r="BE17" s="47"/>
      <c r="BF17" s="94">
        <f t="shared" si="17"/>
        <v>1</v>
      </c>
      <c r="BG17" s="99">
        <f t="shared" si="9"/>
        <v>0</v>
      </c>
      <c r="BH17" s="47"/>
      <c r="BI17" s="47"/>
      <c r="BJ17" s="94">
        <f t="shared" si="19"/>
        <v>2</v>
      </c>
      <c r="BK17" s="99">
        <f t="shared" si="10"/>
        <v>0</v>
      </c>
      <c r="BL17" s="47"/>
      <c r="BM17" s="47"/>
      <c r="BN17" s="91">
        <f t="shared" si="18"/>
        <v>0</v>
      </c>
      <c r="BO17" s="142" t="s">
        <v>150</v>
      </c>
    </row>
    <row r="18" spans="1:67" x14ac:dyDescent="0.2">
      <c r="A18" s="18">
        <v>41166</v>
      </c>
      <c r="B18">
        <f t="shared" si="0"/>
        <v>18</v>
      </c>
      <c r="C18">
        <f t="shared" si="11"/>
        <v>494</v>
      </c>
      <c r="D18" s="83">
        <f t="shared" si="1"/>
        <v>12</v>
      </c>
      <c r="E18" s="44">
        <v>12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386</v>
      </c>
      <c r="Q18" s="91">
        <f t="shared" si="3"/>
        <v>5</v>
      </c>
      <c r="R18" s="47">
        <v>5</v>
      </c>
      <c r="S18" s="47"/>
      <c r="T18" s="47"/>
      <c r="U18" s="47"/>
      <c r="V18" s="47"/>
      <c r="W18" s="47"/>
      <c r="X18" s="47"/>
      <c r="Y18" s="47"/>
      <c r="Z18" s="94">
        <f t="shared" si="4"/>
        <v>103</v>
      </c>
      <c r="AA18" s="83">
        <f t="shared" si="12"/>
        <v>0</v>
      </c>
      <c r="AB18" s="47"/>
      <c r="AC18" s="47"/>
      <c r="AD18" s="47"/>
      <c r="AE18" s="47"/>
      <c r="AF18" s="47"/>
      <c r="AG18" s="47"/>
      <c r="AH18" s="47"/>
      <c r="AI18" s="94">
        <f t="shared" si="13"/>
        <v>0</v>
      </c>
      <c r="AJ18" s="35"/>
      <c r="AK18" s="18">
        <v>41166</v>
      </c>
      <c r="AL18" s="83">
        <f t="shared" si="5"/>
        <v>0</v>
      </c>
      <c r="AM18" s="47"/>
      <c r="AN18" s="47"/>
      <c r="AO18" s="47"/>
      <c r="AP18" s="47"/>
      <c r="AQ18" s="94">
        <f t="shared" si="14"/>
        <v>1</v>
      </c>
      <c r="AR18" s="18">
        <v>41166</v>
      </c>
      <c r="AS18" s="83">
        <f t="shared" si="6"/>
        <v>0</v>
      </c>
      <c r="AT18" s="47"/>
      <c r="AU18" s="47"/>
      <c r="AV18" s="94">
        <f t="shared" si="15"/>
        <v>0</v>
      </c>
      <c r="AW18" s="83">
        <f t="shared" si="7"/>
        <v>0</v>
      </c>
      <c r="AX18" s="47"/>
      <c r="AY18" s="47"/>
      <c r="AZ18" s="94">
        <f t="shared" si="16"/>
        <v>0</v>
      </c>
      <c r="BA18" s="83">
        <f t="shared" si="8"/>
        <v>1</v>
      </c>
      <c r="BB18" s="47"/>
      <c r="BC18" s="47">
        <v>1</v>
      </c>
      <c r="BD18" s="47"/>
      <c r="BE18" s="47"/>
      <c r="BF18" s="94">
        <f t="shared" si="17"/>
        <v>2</v>
      </c>
      <c r="BG18" s="99">
        <f t="shared" si="9"/>
        <v>0</v>
      </c>
      <c r="BH18" s="47"/>
      <c r="BI18" s="47"/>
      <c r="BJ18" s="94">
        <f t="shared" si="19"/>
        <v>2</v>
      </c>
      <c r="BK18" s="99">
        <f t="shared" si="10"/>
        <v>0</v>
      </c>
      <c r="BL18" s="47"/>
      <c r="BM18" s="47"/>
      <c r="BN18" s="91">
        <f t="shared" si="18"/>
        <v>0</v>
      </c>
      <c r="BO18" s="116" t="s">
        <v>151</v>
      </c>
    </row>
    <row r="19" spans="1:67" x14ac:dyDescent="0.2">
      <c r="A19" s="18">
        <v>41167</v>
      </c>
      <c r="B19">
        <f t="shared" si="0"/>
        <v>14</v>
      </c>
      <c r="C19">
        <f t="shared" si="11"/>
        <v>508</v>
      </c>
      <c r="D19" s="83">
        <f t="shared" si="1"/>
        <v>11</v>
      </c>
      <c r="E19" s="44">
        <v>11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397</v>
      </c>
      <c r="Q19" s="91">
        <f t="shared" si="3"/>
        <v>3</v>
      </c>
      <c r="R19" s="47">
        <v>3</v>
      </c>
      <c r="S19" s="47"/>
      <c r="T19" s="47"/>
      <c r="U19" s="47"/>
      <c r="V19" s="47"/>
      <c r="W19" s="47"/>
      <c r="X19" s="47"/>
      <c r="Y19" s="47"/>
      <c r="Z19" s="94">
        <f t="shared" si="4"/>
        <v>106</v>
      </c>
      <c r="AA19" s="83">
        <f t="shared" si="12"/>
        <v>0</v>
      </c>
      <c r="AB19" s="47"/>
      <c r="AC19" s="47"/>
      <c r="AD19" s="47"/>
      <c r="AE19" s="47"/>
      <c r="AF19" s="47"/>
      <c r="AG19" s="47"/>
      <c r="AH19" s="47"/>
      <c r="AI19" s="94">
        <f t="shared" si="13"/>
        <v>0</v>
      </c>
      <c r="AJ19" s="35"/>
      <c r="AK19" s="18">
        <v>41167</v>
      </c>
      <c r="AL19" s="83">
        <f t="shared" si="5"/>
        <v>0</v>
      </c>
      <c r="AM19" s="47"/>
      <c r="AN19" s="47"/>
      <c r="AO19" s="47"/>
      <c r="AP19" s="47"/>
      <c r="AQ19" s="94">
        <f t="shared" si="14"/>
        <v>1</v>
      </c>
      <c r="AR19" s="18">
        <v>41167</v>
      </c>
      <c r="AS19" s="83">
        <f t="shared" si="6"/>
        <v>0</v>
      </c>
      <c r="AT19" s="47"/>
      <c r="AU19" s="47"/>
      <c r="AV19" s="94">
        <f t="shared" si="15"/>
        <v>0</v>
      </c>
      <c r="AW19" s="83">
        <f t="shared" si="7"/>
        <v>0</v>
      </c>
      <c r="AX19" s="47"/>
      <c r="AY19" s="47"/>
      <c r="AZ19" s="94">
        <f t="shared" si="16"/>
        <v>0</v>
      </c>
      <c r="BA19" s="83">
        <f t="shared" si="8"/>
        <v>0</v>
      </c>
      <c r="BB19" s="47"/>
      <c r="BC19" s="47"/>
      <c r="BD19" s="47"/>
      <c r="BE19" s="47"/>
      <c r="BF19" s="94">
        <f t="shared" si="17"/>
        <v>2</v>
      </c>
      <c r="BG19" s="99">
        <f t="shared" si="9"/>
        <v>0</v>
      </c>
      <c r="BH19" s="47"/>
      <c r="BI19" s="47"/>
      <c r="BJ19" s="94">
        <f t="shared" si="19"/>
        <v>2</v>
      </c>
      <c r="BK19" s="99">
        <f t="shared" si="10"/>
        <v>0</v>
      </c>
      <c r="BL19" s="47"/>
      <c r="BM19" s="47"/>
      <c r="BN19" s="91">
        <f t="shared" si="18"/>
        <v>0</v>
      </c>
      <c r="BO19" s="142" t="s">
        <v>152</v>
      </c>
    </row>
    <row r="20" spans="1:67" x14ac:dyDescent="0.2">
      <c r="A20" s="18">
        <v>41168</v>
      </c>
      <c r="B20">
        <f t="shared" si="0"/>
        <v>0</v>
      </c>
      <c r="C20">
        <f t="shared" si="11"/>
        <v>508</v>
      </c>
      <c r="D20" s="83">
        <f t="shared" si="1"/>
        <v>0</v>
      </c>
      <c r="E20" s="4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397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106</v>
      </c>
      <c r="AA20" s="83">
        <f t="shared" si="12"/>
        <v>0</v>
      </c>
      <c r="AB20" s="47"/>
      <c r="AC20" s="47"/>
      <c r="AD20" s="47"/>
      <c r="AE20" s="47"/>
      <c r="AF20" s="47"/>
      <c r="AG20" s="47"/>
      <c r="AH20" s="47"/>
      <c r="AI20" s="94">
        <f t="shared" si="13"/>
        <v>0</v>
      </c>
      <c r="AJ20" s="35"/>
      <c r="AK20" s="18">
        <v>41168</v>
      </c>
      <c r="AL20" s="83">
        <f t="shared" si="5"/>
        <v>0</v>
      </c>
      <c r="AM20" s="47"/>
      <c r="AN20" s="47"/>
      <c r="AO20" s="47"/>
      <c r="AP20" s="47"/>
      <c r="AQ20" s="94">
        <f t="shared" si="14"/>
        <v>1</v>
      </c>
      <c r="AR20" s="18">
        <v>41168</v>
      </c>
      <c r="AS20" s="83">
        <f>SUM(AT20:AU20)</f>
        <v>0</v>
      </c>
      <c r="AT20" s="47"/>
      <c r="AU20" s="47"/>
      <c r="AV20" s="94">
        <f t="shared" si="15"/>
        <v>0</v>
      </c>
      <c r="AW20" s="83">
        <f t="shared" si="7"/>
        <v>0</v>
      </c>
      <c r="AX20" s="47"/>
      <c r="AY20" s="47"/>
      <c r="AZ20" s="94">
        <f t="shared" si="16"/>
        <v>0</v>
      </c>
      <c r="BA20" s="83">
        <f t="shared" si="8"/>
        <v>0</v>
      </c>
      <c r="BB20" s="47"/>
      <c r="BC20" s="47"/>
      <c r="BD20" s="47"/>
      <c r="BE20" s="47"/>
      <c r="BF20" s="94">
        <f t="shared" si="17"/>
        <v>2</v>
      </c>
      <c r="BG20" s="99">
        <f t="shared" si="9"/>
        <v>0</v>
      </c>
      <c r="BH20" s="47"/>
      <c r="BI20" s="47"/>
      <c r="BJ20" s="94">
        <f t="shared" si="19"/>
        <v>2</v>
      </c>
      <c r="BK20" s="99">
        <f t="shared" si="10"/>
        <v>0</v>
      </c>
      <c r="BL20" s="47"/>
      <c r="BM20" s="47"/>
      <c r="BN20" s="91">
        <f t="shared" si="18"/>
        <v>0</v>
      </c>
      <c r="BO20" s="142"/>
    </row>
    <row r="21" spans="1:67" x14ac:dyDescent="0.2">
      <c r="A21" s="18">
        <v>41169</v>
      </c>
      <c r="B21">
        <f t="shared" si="0"/>
        <v>27</v>
      </c>
      <c r="C21">
        <f t="shared" si="11"/>
        <v>535</v>
      </c>
      <c r="D21" s="83">
        <f t="shared" si="1"/>
        <v>1</v>
      </c>
      <c r="E21" s="44">
        <v>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398</v>
      </c>
      <c r="Q21" s="91">
        <f t="shared" si="3"/>
        <v>26</v>
      </c>
      <c r="R21" s="47">
        <v>20</v>
      </c>
      <c r="S21" s="47"/>
      <c r="T21" s="47">
        <v>5</v>
      </c>
      <c r="U21" s="47">
        <v>1</v>
      </c>
      <c r="V21" s="47"/>
      <c r="W21" s="47"/>
      <c r="X21" s="47"/>
      <c r="Y21" s="47"/>
      <c r="Z21" s="94">
        <f t="shared" si="4"/>
        <v>132</v>
      </c>
      <c r="AA21" s="83">
        <f t="shared" si="12"/>
        <v>0</v>
      </c>
      <c r="AB21" s="47"/>
      <c r="AC21" s="47"/>
      <c r="AD21" s="47"/>
      <c r="AE21" s="47"/>
      <c r="AF21" s="47"/>
      <c r="AG21" s="47"/>
      <c r="AH21" s="47"/>
      <c r="AI21" s="94">
        <f t="shared" si="13"/>
        <v>0</v>
      </c>
      <c r="AJ21" s="35"/>
      <c r="AK21" s="18">
        <v>41169</v>
      </c>
      <c r="AL21" s="83">
        <f t="shared" si="5"/>
        <v>0</v>
      </c>
      <c r="AM21" s="47"/>
      <c r="AN21" s="47"/>
      <c r="AO21" s="47"/>
      <c r="AP21" s="47"/>
      <c r="AQ21" s="94">
        <f t="shared" si="14"/>
        <v>1</v>
      </c>
      <c r="AR21" s="18">
        <v>41169</v>
      </c>
      <c r="AS21" s="83">
        <f t="shared" si="6"/>
        <v>0</v>
      </c>
      <c r="AT21" s="47"/>
      <c r="AU21" s="47"/>
      <c r="AV21" s="94">
        <f t="shared" si="15"/>
        <v>0</v>
      </c>
      <c r="AW21" s="83">
        <f t="shared" si="7"/>
        <v>0</v>
      </c>
      <c r="AX21" s="47"/>
      <c r="AY21" s="47"/>
      <c r="AZ21" s="94">
        <f t="shared" si="16"/>
        <v>0</v>
      </c>
      <c r="BA21" s="83">
        <f t="shared" si="8"/>
        <v>0</v>
      </c>
      <c r="BB21" s="47"/>
      <c r="BC21" s="47"/>
      <c r="BD21" s="47"/>
      <c r="BE21" s="47"/>
      <c r="BF21" s="94">
        <f t="shared" si="17"/>
        <v>2</v>
      </c>
      <c r="BG21" s="99">
        <f t="shared" si="9"/>
        <v>0</v>
      </c>
      <c r="BH21" s="47"/>
      <c r="BI21" s="47"/>
      <c r="BJ21" s="94">
        <f t="shared" si="19"/>
        <v>2</v>
      </c>
      <c r="BK21" s="99">
        <f t="shared" si="10"/>
        <v>0</v>
      </c>
      <c r="BL21" s="47"/>
      <c r="BM21" s="47"/>
      <c r="BN21" s="91">
        <f t="shared" si="18"/>
        <v>0</v>
      </c>
      <c r="BO21" s="142" t="s">
        <v>153</v>
      </c>
    </row>
    <row r="22" spans="1:67" x14ac:dyDescent="0.2">
      <c r="A22" s="18">
        <v>41170</v>
      </c>
      <c r="B22">
        <f t="shared" si="0"/>
        <v>0</v>
      </c>
      <c r="C22">
        <f t="shared" si="11"/>
        <v>535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398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132</v>
      </c>
      <c r="AA22" s="83">
        <f t="shared" si="12"/>
        <v>0</v>
      </c>
      <c r="AB22" s="47"/>
      <c r="AC22" s="47"/>
      <c r="AD22" s="47"/>
      <c r="AE22" s="47"/>
      <c r="AF22" s="47"/>
      <c r="AG22" s="47"/>
      <c r="AH22" s="47"/>
      <c r="AI22" s="94">
        <f t="shared" si="13"/>
        <v>0</v>
      </c>
      <c r="AJ22" s="35"/>
      <c r="AK22" s="18">
        <v>41170</v>
      </c>
      <c r="AL22" s="83">
        <f t="shared" si="5"/>
        <v>0</v>
      </c>
      <c r="AM22" s="47"/>
      <c r="AN22" s="47"/>
      <c r="AO22" s="47"/>
      <c r="AP22" s="47"/>
      <c r="AQ22" s="94">
        <f t="shared" si="14"/>
        <v>1</v>
      </c>
      <c r="AR22" s="18">
        <v>41170</v>
      </c>
      <c r="AS22" s="83">
        <f t="shared" si="6"/>
        <v>0</v>
      </c>
      <c r="AT22" s="47"/>
      <c r="AU22" s="47"/>
      <c r="AV22" s="94">
        <f t="shared" si="15"/>
        <v>0</v>
      </c>
      <c r="AW22" s="83">
        <f t="shared" si="7"/>
        <v>0</v>
      </c>
      <c r="AX22" s="47"/>
      <c r="AY22" s="47"/>
      <c r="AZ22" s="94">
        <f t="shared" si="16"/>
        <v>0</v>
      </c>
      <c r="BA22" s="83">
        <f t="shared" si="8"/>
        <v>0</v>
      </c>
      <c r="BB22" s="47"/>
      <c r="BC22" s="47"/>
      <c r="BD22" s="47"/>
      <c r="BE22" s="47"/>
      <c r="BF22" s="94">
        <f t="shared" si="17"/>
        <v>2</v>
      </c>
      <c r="BG22" s="99">
        <f t="shared" si="9"/>
        <v>0</v>
      </c>
      <c r="BH22" s="47"/>
      <c r="BI22" s="47"/>
      <c r="BJ22" s="94">
        <f t="shared" si="19"/>
        <v>2</v>
      </c>
      <c r="BK22" s="99">
        <f t="shared" si="10"/>
        <v>0</v>
      </c>
      <c r="BL22" s="47"/>
      <c r="BM22" s="47"/>
      <c r="BN22" s="91">
        <f t="shared" si="18"/>
        <v>0</v>
      </c>
      <c r="BO22" s="116" t="s">
        <v>155</v>
      </c>
    </row>
    <row r="23" spans="1:67" x14ac:dyDescent="0.2">
      <c r="A23" s="18">
        <v>41171</v>
      </c>
      <c r="B23">
        <f t="shared" si="0"/>
        <v>1</v>
      </c>
      <c r="C23">
        <f t="shared" si="11"/>
        <v>536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398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132</v>
      </c>
      <c r="AA23" s="83">
        <f t="shared" si="12"/>
        <v>0</v>
      </c>
      <c r="AB23" s="47"/>
      <c r="AC23" s="47"/>
      <c r="AD23" s="47"/>
      <c r="AE23" s="47"/>
      <c r="AF23" s="47"/>
      <c r="AG23" s="47"/>
      <c r="AH23" s="47"/>
      <c r="AI23" s="94">
        <f t="shared" si="13"/>
        <v>0</v>
      </c>
      <c r="AJ23" s="35"/>
      <c r="AK23" s="18">
        <v>41171</v>
      </c>
      <c r="AL23" s="83">
        <f t="shared" si="5"/>
        <v>0</v>
      </c>
      <c r="AM23" s="47"/>
      <c r="AN23" s="47"/>
      <c r="AO23" s="47"/>
      <c r="AP23" s="47"/>
      <c r="AQ23" s="94">
        <f t="shared" si="14"/>
        <v>1</v>
      </c>
      <c r="AR23" s="18">
        <v>41171</v>
      </c>
      <c r="AS23" s="83">
        <f t="shared" si="6"/>
        <v>0</v>
      </c>
      <c r="AT23" s="47"/>
      <c r="AU23" s="47"/>
      <c r="AV23" s="94">
        <f t="shared" si="15"/>
        <v>0</v>
      </c>
      <c r="AW23" s="83">
        <f t="shared" si="7"/>
        <v>0</v>
      </c>
      <c r="AX23" s="47"/>
      <c r="AY23" s="47"/>
      <c r="AZ23" s="94">
        <f t="shared" si="16"/>
        <v>0</v>
      </c>
      <c r="BA23" s="83">
        <f t="shared" si="8"/>
        <v>1</v>
      </c>
      <c r="BB23" s="47"/>
      <c r="BC23" s="47">
        <v>1</v>
      </c>
      <c r="BD23" s="47"/>
      <c r="BE23" s="47"/>
      <c r="BF23" s="94">
        <f t="shared" si="17"/>
        <v>3</v>
      </c>
      <c r="BG23" s="99">
        <f t="shared" si="9"/>
        <v>0</v>
      </c>
      <c r="BH23" s="47"/>
      <c r="BI23" s="47"/>
      <c r="BJ23" s="94">
        <f t="shared" si="19"/>
        <v>2</v>
      </c>
      <c r="BK23" s="99">
        <f t="shared" si="10"/>
        <v>0</v>
      </c>
      <c r="BL23" s="47"/>
      <c r="BM23" s="47"/>
      <c r="BN23" s="91">
        <f t="shared" si="18"/>
        <v>0</v>
      </c>
      <c r="BO23" s="116" t="s">
        <v>154</v>
      </c>
    </row>
    <row r="24" spans="1:67" x14ac:dyDescent="0.2">
      <c r="A24" s="18">
        <v>41172</v>
      </c>
      <c r="B24">
        <f t="shared" si="0"/>
        <v>0</v>
      </c>
      <c r="C24">
        <f t="shared" si="11"/>
        <v>536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398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132</v>
      </c>
      <c r="AA24" s="83">
        <f t="shared" si="12"/>
        <v>0</v>
      </c>
      <c r="AB24" s="47"/>
      <c r="AC24" s="47"/>
      <c r="AD24" s="47"/>
      <c r="AE24" s="47"/>
      <c r="AF24" s="47"/>
      <c r="AG24" s="47"/>
      <c r="AH24" s="47"/>
      <c r="AI24" s="94">
        <f t="shared" si="13"/>
        <v>0</v>
      </c>
      <c r="AJ24" s="35"/>
      <c r="AK24" s="18">
        <v>41172</v>
      </c>
      <c r="AL24" s="83">
        <f t="shared" si="5"/>
        <v>0</v>
      </c>
      <c r="AM24" s="47"/>
      <c r="AN24" s="47"/>
      <c r="AO24" s="47"/>
      <c r="AP24" s="47"/>
      <c r="AQ24" s="94">
        <f t="shared" si="14"/>
        <v>1</v>
      </c>
      <c r="AR24" s="18">
        <v>41172</v>
      </c>
      <c r="AS24" s="83">
        <f t="shared" si="6"/>
        <v>0</v>
      </c>
      <c r="AT24" s="47"/>
      <c r="AU24" s="47"/>
      <c r="AV24" s="94">
        <f t="shared" si="15"/>
        <v>0</v>
      </c>
      <c r="AW24" s="83">
        <f t="shared" si="7"/>
        <v>0</v>
      </c>
      <c r="AX24" s="47"/>
      <c r="AY24" s="47"/>
      <c r="AZ24" s="94">
        <f t="shared" si="16"/>
        <v>0</v>
      </c>
      <c r="BA24" s="83">
        <f t="shared" si="8"/>
        <v>0</v>
      </c>
      <c r="BB24" s="47"/>
      <c r="BC24" s="47"/>
      <c r="BD24" s="47"/>
      <c r="BE24" s="47"/>
      <c r="BF24" s="94">
        <f t="shared" si="17"/>
        <v>3</v>
      </c>
      <c r="BG24" s="99">
        <f t="shared" si="9"/>
        <v>0</v>
      </c>
      <c r="BH24" s="47"/>
      <c r="BI24" s="47"/>
      <c r="BJ24" s="94">
        <f t="shared" si="19"/>
        <v>2</v>
      </c>
      <c r="BK24" s="99">
        <f t="shared" si="10"/>
        <v>0</v>
      </c>
      <c r="BL24" s="47"/>
      <c r="BM24" s="47"/>
      <c r="BN24" s="91">
        <f t="shared" si="18"/>
        <v>0</v>
      </c>
      <c r="BO24" s="143" t="s">
        <v>156</v>
      </c>
    </row>
    <row r="25" spans="1:67" x14ac:dyDescent="0.2">
      <c r="A25" s="18">
        <v>41173</v>
      </c>
      <c r="B25">
        <f t="shared" si="0"/>
        <v>4</v>
      </c>
      <c r="C25">
        <f t="shared" si="11"/>
        <v>540</v>
      </c>
      <c r="D25" s="83">
        <f t="shared" si="1"/>
        <v>2</v>
      </c>
      <c r="E25" s="47">
        <v>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400</v>
      </c>
      <c r="Q25" s="91">
        <f t="shared" si="3"/>
        <v>1</v>
      </c>
      <c r="R25" s="47"/>
      <c r="S25" s="47"/>
      <c r="T25" s="47"/>
      <c r="U25" s="47"/>
      <c r="V25" s="47"/>
      <c r="W25" s="47">
        <v>1</v>
      </c>
      <c r="X25" s="47"/>
      <c r="Y25" s="47"/>
      <c r="Z25" s="94">
        <f t="shared" si="4"/>
        <v>133</v>
      </c>
      <c r="AA25" s="83">
        <f t="shared" si="12"/>
        <v>0</v>
      </c>
      <c r="AB25" s="47"/>
      <c r="AC25" s="47"/>
      <c r="AD25" s="47"/>
      <c r="AE25" s="47"/>
      <c r="AF25" s="47"/>
      <c r="AG25" s="47"/>
      <c r="AH25" s="47"/>
      <c r="AI25" s="94">
        <f t="shared" si="13"/>
        <v>0</v>
      </c>
      <c r="AJ25" s="35"/>
      <c r="AK25" s="18">
        <v>41173</v>
      </c>
      <c r="AL25" s="83">
        <f t="shared" si="5"/>
        <v>0</v>
      </c>
      <c r="AM25" s="47"/>
      <c r="AN25" s="47"/>
      <c r="AO25" s="47"/>
      <c r="AP25" s="47"/>
      <c r="AQ25" s="94">
        <f t="shared" si="14"/>
        <v>1</v>
      </c>
      <c r="AR25" s="18">
        <v>41173</v>
      </c>
      <c r="AS25" s="83">
        <f t="shared" si="6"/>
        <v>0</v>
      </c>
      <c r="AT25" s="47"/>
      <c r="AU25" s="47"/>
      <c r="AV25" s="94">
        <f t="shared" si="15"/>
        <v>0</v>
      </c>
      <c r="AW25" s="83">
        <f t="shared" si="7"/>
        <v>0</v>
      </c>
      <c r="AX25" s="47"/>
      <c r="AY25" s="47"/>
      <c r="AZ25" s="94">
        <f t="shared" si="16"/>
        <v>0</v>
      </c>
      <c r="BA25" s="83">
        <f t="shared" si="8"/>
        <v>1</v>
      </c>
      <c r="BB25" s="47"/>
      <c r="BC25" s="47">
        <v>1</v>
      </c>
      <c r="BD25" s="47"/>
      <c r="BE25" s="47"/>
      <c r="BF25" s="94">
        <f t="shared" si="17"/>
        <v>4</v>
      </c>
      <c r="BG25" s="99">
        <f t="shared" si="9"/>
        <v>0</v>
      </c>
      <c r="BH25" s="47"/>
      <c r="BI25" s="47"/>
      <c r="BJ25" s="94">
        <f t="shared" si="19"/>
        <v>2</v>
      </c>
      <c r="BK25" s="99">
        <f t="shared" si="10"/>
        <v>0</v>
      </c>
      <c r="BL25" s="47"/>
      <c r="BM25" s="47"/>
      <c r="BN25" s="91">
        <f t="shared" si="18"/>
        <v>0</v>
      </c>
      <c r="BO25" s="116" t="s">
        <v>157</v>
      </c>
    </row>
    <row r="26" spans="1:67" x14ac:dyDescent="0.2">
      <c r="A26" s="18">
        <v>41174</v>
      </c>
      <c r="B26">
        <f t="shared" si="0"/>
        <v>0</v>
      </c>
      <c r="C26">
        <f t="shared" si="11"/>
        <v>540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400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133</v>
      </c>
      <c r="AA26" s="83">
        <f t="shared" si="12"/>
        <v>0</v>
      </c>
      <c r="AB26" s="47"/>
      <c r="AC26" s="47"/>
      <c r="AD26" s="47"/>
      <c r="AE26" s="47"/>
      <c r="AF26" s="47"/>
      <c r="AG26" s="47"/>
      <c r="AH26" s="47"/>
      <c r="AI26" s="94">
        <f t="shared" si="13"/>
        <v>0</v>
      </c>
      <c r="AJ26" s="35"/>
      <c r="AK26" s="18">
        <v>41174</v>
      </c>
      <c r="AL26" s="83">
        <f t="shared" si="5"/>
        <v>0</v>
      </c>
      <c r="AM26" s="47"/>
      <c r="AN26" s="47"/>
      <c r="AO26" s="47"/>
      <c r="AP26" s="47"/>
      <c r="AQ26" s="94">
        <f t="shared" si="14"/>
        <v>1</v>
      </c>
      <c r="AR26" s="18">
        <v>41174</v>
      </c>
      <c r="AS26" s="83">
        <f t="shared" si="6"/>
        <v>0</v>
      </c>
      <c r="AT26" s="47"/>
      <c r="AU26" s="47"/>
      <c r="AV26" s="94">
        <f t="shared" si="15"/>
        <v>0</v>
      </c>
      <c r="AW26" s="83">
        <f t="shared" si="7"/>
        <v>0</v>
      </c>
      <c r="AX26" s="47"/>
      <c r="AY26" s="47"/>
      <c r="AZ26" s="94">
        <f t="shared" si="16"/>
        <v>0</v>
      </c>
      <c r="BA26" s="83">
        <f t="shared" si="8"/>
        <v>0</v>
      </c>
      <c r="BB26" s="47"/>
      <c r="BC26" s="47"/>
      <c r="BD26" s="47"/>
      <c r="BE26" s="47"/>
      <c r="BF26" s="94">
        <f t="shared" si="17"/>
        <v>4</v>
      </c>
      <c r="BG26" s="99">
        <f t="shared" si="9"/>
        <v>0</v>
      </c>
      <c r="BH26" s="47"/>
      <c r="BI26" s="47"/>
      <c r="BJ26" s="94">
        <f t="shared" si="19"/>
        <v>2</v>
      </c>
      <c r="BK26" s="99">
        <f t="shared" si="10"/>
        <v>0</v>
      </c>
      <c r="BL26" s="47"/>
      <c r="BM26" s="47"/>
      <c r="BN26" s="91">
        <f t="shared" si="18"/>
        <v>0</v>
      </c>
      <c r="BO26" s="116"/>
    </row>
    <row r="27" spans="1:67" x14ac:dyDescent="0.2">
      <c r="A27" s="18">
        <v>41175</v>
      </c>
      <c r="B27">
        <f t="shared" si="0"/>
        <v>0</v>
      </c>
      <c r="C27">
        <f t="shared" si="11"/>
        <v>540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400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133</v>
      </c>
      <c r="AA27" s="83">
        <f t="shared" si="12"/>
        <v>0</v>
      </c>
      <c r="AB27" s="47"/>
      <c r="AC27" s="47"/>
      <c r="AD27" s="47"/>
      <c r="AE27" s="47"/>
      <c r="AF27" s="47"/>
      <c r="AG27" s="47"/>
      <c r="AH27" s="47"/>
      <c r="AI27" s="94">
        <f t="shared" si="13"/>
        <v>0</v>
      </c>
      <c r="AJ27" s="35"/>
      <c r="AK27" s="18">
        <v>41175</v>
      </c>
      <c r="AL27" s="83">
        <f t="shared" si="5"/>
        <v>0</v>
      </c>
      <c r="AM27" s="47"/>
      <c r="AN27" s="47"/>
      <c r="AO27" s="47"/>
      <c r="AP27" s="47"/>
      <c r="AQ27" s="94">
        <f t="shared" si="14"/>
        <v>1</v>
      </c>
      <c r="AR27" s="18">
        <v>41175</v>
      </c>
      <c r="AS27" s="83">
        <f t="shared" si="6"/>
        <v>0</v>
      </c>
      <c r="AT27" s="47"/>
      <c r="AU27" s="47"/>
      <c r="AV27" s="94">
        <f t="shared" si="15"/>
        <v>0</v>
      </c>
      <c r="AW27" s="83">
        <f t="shared" si="7"/>
        <v>0</v>
      </c>
      <c r="AX27" s="47"/>
      <c r="AY27" s="47"/>
      <c r="AZ27" s="94">
        <f t="shared" si="16"/>
        <v>0</v>
      </c>
      <c r="BA27" s="83">
        <f t="shared" si="8"/>
        <v>0</v>
      </c>
      <c r="BB27" s="47"/>
      <c r="BC27" s="47"/>
      <c r="BD27" s="47"/>
      <c r="BE27" s="47"/>
      <c r="BF27" s="94">
        <f t="shared" si="17"/>
        <v>4</v>
      </c>
      <c r="BG27" s="99">
        <f t="shared" si="9"/>
        <v>0</v>
      </c>
      <c r="BH27" s="47"/>
      <c r="BI27" s="47"/>
      <c r="BJ27" s="94">
        <f t="shared" si="19"/>
        <v>2</v>
      </c>
      <c r="BK27" s="99">
        <f t="shared" si="10"/>
        <v>0</v>
      </c>
      <c r="BL27" s="47"/>
      <c r="BM27" s="47"/>
      <c r="BN27" s="91">
        <f t="shared" si="18"/>
        <v>0</v>
      </c>
      <c r="BO27" s="116"/>
    </row>
    <row r="28" spans="1:67" x14ac:dyDescent="0.2">
      <c r="A28" s="18">
        <v>41176</v>
      </c>
      <c r="B28">
        <f t="shared" si="0"/>
        <v>0</v>
      </c>
      <c r="C28">
        <f t="shared" si="11"/>
        <v>540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400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133</v>
      </c>
      <c r="AA28" s="83">
        <f t="shared" si="12"/>
        <v>0</v>
      </c>
      <c r="AB28" s="47"/>
      <c r="AC28" s="47"/>
      <c r="AD28" s="47"/>
      <c r="AE28" s="47"/>
      <c r="AF28" s="47"/>
      <c r="AG28" s="47"/>
      <c r="AH28" s="47"/>
      <c r="AI28" s="94">
        <f t="shared" si="13"/>
        <v>0</v>
      </c>
      <c r="AJ28" s="35"/>
      <c r="AK28" s="18">
        <v>41176</v>
      </c>
      <c r="AL28" s="83">
        <f t="shared" si="5"/>
        <v>0</v>
      </c>
      <c r="AM28" s="47"/>
      <c r="AN28" s="47"/>
      <c r="AO28" s="47"/>
      <c r="AP28" s="47"/>
      <c r="AQ28" s="94">
        <f t="shared" si="14"/>
        <v>1</v>
      </c>
      <c r="AR28" s="18">
        <v>41176</v>
      </c>
      <c r="AS28" s="83">
        <f t="shared" si="6"/>
        <v>0</v>
      </c>
      <c r="AT28" s="47"/>
      <c r="AU28" s="47"/>
      <c r="AV28" s="94">
        <f t="shared" si="15"/>
        <v>0</v>
      </c>
      <c r="AW28" s="83">
        <f t="shared" si="7"/>
        <v>0</v>
      </c>
      <c r="AX28" s="47"/>
      <c r="AY28" s="47"/>
      <c r="AZ28" s="94">
        <f t="shared" si="16"/>
        <v>0</v>
      </c>
      <c r="BA28" s="83">
        <f t="shared" si="8"/>
        <v>0</v>
      </c>
      <c r="BB28" s="47"/>
      <c r="BC28" s="47"/>
      <c r="BD28" s="47"/>
      <c r="BE28" s="47"/>
      <c r="BF28" s="94">
        <f t="shared" si="17"/>
        <v>4</v>
      </c>
      <c r="BG28" s="99">
        <f t="shared" si="9"/>
        <v>0</v>
      </c>
      <c r="BH28" s="47"/>
      <c r="BI28" s="47"/>
      <c r="BJ28" s="94">
        <f t="shared" si="19"/>
        <v>2</v>
      </c>
      <c r="BK28" s="99">
        <f t="shared" si="10"/>
        <v>0</v>
      </c>
      <c r="BL28" s="47"/>
      <c r="BM28" s="47"/>
      <c r="BN28" s="91">
        <f t="shared" si="18"/>
        <v>0</v>
      </c>
      <c r="BO28" s="141" t="s">
        <v>158</v>
      </c>
    </row>
    <row r="29" spans="1:67" x14ac:dyDescent="0.2">
      <c r="A29" s="18">
        <v>41177</v>
      </c>
      <c r="B29">
        <f t="shared" si="0"/>
        <v>0</v>
      </c>
      <c r="C29">
        <f t="shared" si="11"/>
        <v>540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400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133</v>
      </c>
      <c r="AA29" s="83">
        <f t="shared" si="12"/>
        <v>0</v>
      </c>
      <c r="AB29" s="47"/>
      <c r="AC29" s="47"/>
      <c r="AD29" s="47"/>
      <c r="AE29" s="47"/>
      <c r="AF29" s="47"/>
      <c r="AG29" s="47"/>
      <c r="AH29" s="47"/>
      <c r="AI29" s="94">
        <f t="shared" si="13"/>
        <v>0</v>
      </c>
      <c r="AJ29" s="35"/>
      <c r="AK29" s="18">
        <v>41177</v>
      </c>
      <c r="AL29" s="83">
        <f t="shared" si="5"/>
        <v>0</v>
      </c>
      <c r="AM29" s="47"/>
      <c r="AN29" s="47"/>
      <c r="AO29" s="47"/>
      <c r="AP29" s="47"/>
      <c r="AQ29" s="94">
        <f t="shared" si="14"/>
        <v>1</v>
      </c>
      <c r="AR29" s="18">
        <v>41177</v>
      </c>
      <c r="AS29" s="83">
        <f t="shared" si="6"/>
        <v>0</v>
      </c>
      <c r="AT29" s="47"/>
      <c r="AU29" s="47"/>
      <c r="AV29" s="94">
        <f t="shared" si="15"/>
        <v>0</v>
      </c>
      <c r="AW29" s="83">
        <f t="shared" si="7"/>
        <v>0</v>
      </c>
      <c r="AX29" s="47"/>
      <c r="AY29" s="47"/>
      <c r="AZ29" s="94">
        <f t="shared" si="16"/>
        <v>0</v>
      </c>
      <c r="BA29" s="83">
        <f t="shared" si="8"/>
        <v>0</v>
      </c>
      <c r="BB29" s="47"/>
      <c r="BC29" s="47"/>
      <c r="BD29" s="47"/>
      <c r="BE29" s="47"/>
      <c r="BF29" s="94">
        <f t="shared" si="17"/>
        <v>4</v>
      </c>
      <c r="BG29" s="99">
        <f t="shared" si="9"/>
        <v>0</v>
      </c>
      <c r="BH29" s="47"/>
      <c r="BI29" s="47"/>
      <c r="BJ29" s="94">
        <f t="shared" si="19"/>
        <v>2</v>
      </c>
      <c r="BK29" s="99">
        <f t="shared" si="10"/>
        <v>0</v>
      </c>
      <c r="BL29" s="47"/>
      <c r="BM29" s="47"/>
      <c r="BN29" s="91">
        <f t="shared" si="18"/>
        <v>0</v>
      </c>
      <c r="BO29" s="116"/>
    </row>
    <row r="30" spans="1:67" x14ac:dyDescent="0.2">
      <c r="A30" s="18">
        <v>41178</v>
      </c>
      <c r="B30">
        <f t="shared" si="0"/>
        <v>14</v>
      </c>
      <c r="C30">
        <f t="shared" si="11"/>
        <v>554</v>
      </c>
      <c r="D30" s="83">
        <f t="shared" si="1"/>
        <v>5</v>
      </c>
      <c r="E30" s="47">
        <v>5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405</v>
      </c>
      <c r="Q30" s="91">
        <f t="shared" si="3"/>
        <v>9</v>
      </c>
      <c r="R30" s="47">
        <v>4</v>
      </c>
      <c r="S30" s="47"/>
      <c r="T30" s="47">
        <v>1</v>
      </c>
      <c r="U30" s="47"/>
      <c r="V30" s="47"/>
      <c r="W30" s="47">
        <v>4</v>
      </c>
      <c r="X30" s="47"/>
      <c r="Y30" s="47"/>
      <c r="Z30" s="94">
        <f t="shared" si="4"/>
        <v>142</v>
      </c>
      <c r="AA30" s="83">
        <f t="shared" si="12"/>
        <v>0</v>
      </c>
      <c r="AB30" s="47"/>
      <c r="AC30" s="47"/>
      <c r="AD30" s="47"/>
      <c r="AE30" s="47"/>
      <c r="AF30" s="47"/>
      <c r="AG30" s="47"/>
      <c r="AH30" s="47"/>
      <c r="AI30" s="94">
        <f t="shared" si="13"/>
        <v>0</v>
      </c>
      <c r="AJ30" s="35"/>
      <c r="AK30" s="18">
        <v>41178</v>
      </c>
      <c r="AL30" s="83">
        <f t="shared" si="5"/>
        <v>0</v>
      </c>
      <c r="AM30" s="47"/>
      <c r="AN30" s="47"/>
      <c r="AO30" s="47"/>
      <c r="AP30" s="47"/>
      <c r="AQ30" s="94">
        <f t="shared" si="14"/>
        <v>1</v>
      </c>
      <c r="AR30" s="18">
        <v>41178</v>
      </c>
      <c r="AS30" s="83">
        <f t="shared" si="6"/>
        <v>0</v>
      </c>
      <c r="AT30" s="47"/>
      <c r="AU30" s="47"/>
      <c r="AV30" s="94">
        <f t="shared" si="15"/>
        <v>0</v>
      </c>
      <c r="AW30" s="83">
        <f t="shared" si="7"/>
        <v>0</v>
      </c>
      <c r="AX30" s="47"/>
      <c r="AY30" s="47"/>
      <c r="AZ30" s="94">
        <f t="shared" si="16"/>
        <v>0</v>
      </c>
      <c r="BA30" s="83">
        <f t="shared" si="8"/>
        <v>0</v>
      </c>
      <c r="BB30" s="47"/>
      <c r="BC30" s="47"/>
      <c r="BD30" s="47"/>
      <c r="BE30" s="47"/>
      <c r="BF30" s="94">
        <f t="shared" si="17"/>
        <v>4</v>
      </c>
      <c r="BG30" s="99">
        <f t="shared" si="9"/>
        <v>0</v>
      </c>
      <c r="BH30" s="47"/>
      <c r="BI30" s="47"/>
      <c r="BJ30" s="94">
        <f t="shared" si="19"/>
        <v>2</v>
      </c>
      <c r="BK30" s="99">
        <f t="shared" si="10"/>
        <v>0</v>
      </c>
      <c r="BL30" s="47"/>
      <c r="BM30" s="47"/>
      <c r="BN30" s="91">
        <f t="shared" si="18"/>
        <v>0</v>
      </c>
      <c r="BO30" s="141" t="s">
        <v>159</v>
      </c>
    </row>
    <row r="31" spans="1:67" x14ac:dyDescent="0.2">
      <c r="A31" s="18">
        <v>41179</v>
      </c>
      <c r="B31">
        <f t="shared" si="0"/>
        <v>13</v>
      </c>
      <c r="C31">
        <f t="shared" si="11"/>
        <v>567</v>
      </c>
      <c r="D31" s="83">
        <f t="shared" si="1"/>
        <v>10</v>
      </c>
      <c r="E31" s="47">
        <v>10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415</v>
      </c>
      <c r="Q31" s="91">
        <f t="shared" si="3"/>
        <v>3</v>
      </c>
      <c r="R31" s="47">
        <v>2</v>
      </c>
      <c r="S31" s="47"/>
      <c r="T31" s="47"/>
      <c r="U31" s="47"/>
      <c r="V31" s="47"/>
      <c r="W31" s="47">
        <v>1</v>
      </c>
      <c r="X31" s="47"/>
      <c r="Y31" s="47"/>
      <c r="Z31" s="94">
        <f t="shared" si="4"/>
        <v>145</v>
      </c>
      <c r="AA31" s="83">
        <f t="shared" si="12"/>
        <v>0</v>
      </c>
      <c r="AB31" s="47"/>
      <c r="AC31" s="47"/>
      <c r="AD31" s="47"/>
      <c r="AE31" s="47"/>
      <c r="AF31" s="47"/>
      <c r="AG31" s="47"/>
      <c r="AH31" s="47"/>
      <c r="AI31" s="94">
        <f t="shared" si="13"/>
        <v>0</v>
      </c>
      <c r="AJ31" s="35"/>
      <c r="AK31" s="18">
        <v>41179</v>
      </c>
      <c r="AL31" s="83">
        <f t="shared" si="5"/>
        <v>0</v>
      </c>
      <c r="AM31" s="47"/>
      <c r="AN31" s="47"/>
      <c r="AO31" s="47"/>
      <c r="AP31" s="47"/>
      <c r="AQ31" s="94">
        <f t="shared" si="14"/>
        <v>1</v>
      </c>
      <c r="AR31" s="18">
        <v>41179</v>
      </c>
      <c r="AS31" s="83">
        <f t="shared" si="6"/>
        <v>0</v>
      </c>
      <c r="AT31" s="47"/>
      <c r="AU31" s="47"/>
      <c r="AV31" s="94">
        <f t="shared" si="15"/>
        <v>0</v>
      </c>
      <c r="AW31" s="83">
        <f t="shared" si="7"/>
        <v>0</v>
      </c>
      <c r="AX31" s="47"/>
      <c r="AY31" s="47"/>
      <c r="AZ31" s="94">
        <f t="shared" si="16"/>
        <v>0</v>
      </c>
      <c r="BA31" s="83">
        <f t="shared" si="8"/>
        <v>0</v>
      </c>
      <c r="BB31" s="47"/>
      <c r="BC31" s="47"/>
      <c r="BD31" s="47"/>
      <c r="BE31" s="47"/>
      <c r="BF31" s="94">
        <f t="shared" si="17"/>
        <v>4</v>
      </c>
      <c r="BG31" s="99">
        <f t="shared" si="9"/>
        <v>0</v>
      </c>
      <c r="BH31" s="47"/>
      <c r="BI31" s="47"/>
      <c r="BJ31" s="94">
        <f t="shared" si="19"/>
        <v>2</v>
      </c>
      <c r="BK31" s="99">
        <f t="shared" si="10"/>
        <v>0</v>
      </c>
      <c r="BL31" s="47"/>
      <c r="BM31" s="47"/>
      <c r="BN31" s="91">
        <f t="shared" si="18"/>
        <v>0</v>
      </c>
      <c r="BO31" s="141" t="s">
        <v>160</v>
      </c>
    </row>
    <row r="32" spans="1:67" x14ac:dyDescent="0.2">
      <c r="A32" s="18">
        <v>41180</v>
      </c>
      <c r="B32">
        <f t="shared" si="0"/>
        <v>40</v>
      </c>
      <c r="C32">
        <f t="shared" si="11"/>
        <v>607</v>
      </c>
      <c r="D32" s="83">
        <f t="shared" si="1"/>
        <v>13</v>
      </c>
      <c r="E32" s="47">
        <v>13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428</v>
      </c>
      <c r="Q32" s="91">
        <f t="shared" si="3"/>
        <v>24</v>
      </c>
      <c r="R32" s="47">
        <v>13</v>
      </c>
      <c r="S32" s="47"/>
      <c r="T32" s="47">
        <v>5</v>
      </c>
      <c r="U32" s="47">
        <v>1</v>
      </c>
      <c r="V32" s="47"/>
      <c r="W32" s="47">
        <v>5</v>
      </c>
      <c r="X32" s="47"/>
      <c r="Y32" s="47"/>
      <c r="Z32" s="94">
        <f t="shared" si="4"/>
        <v>169</v>
      </c>
      <c r="AA32" s="83">
        <f t="shared" si="12"/>
        <v>3</v>
      </c>
      <c r="AB32" s="47"/>
      <c r="AC32" s="47">
        <v>3</v>
      </c>
      <c r="AD32" s="47"/>
      <c r="AE32" s="47"/>
      <c r="AF32" s="47"/>
      <c r="AG32" s="47"/>
      <c r="AH32" s="47"/>
      <c r="AI32" s="94">
        <f t="shared" si="13"/>
        <v>3</v>
      </c>
      <c r="AJ32" s="35"/>
      <c r="AK32" s="18">
        <v>41180</v>
      </c>
      <c r="AL32" s="83">
        <f t="shared" si="5"/>
        <v>0</v>
      </c>
      <c r="AM32" s="47"/>
      <c r="AN32" s="47"/>
      <c r="AO32" s="47"/>
      <c r="AP32" s="47"/>
      <c r="AQ32" s="94">
        <f t="shared" si="14"/>
        <v>1</v>
      </c>
      <c r="AR32" s="18">
        <v>41180</v>
      </c>
      <c r="AS32" s="83">
        <f t="shared" si="6"/>
        <v>0</v>
      </c>
      <c r="AT32" s="47"/>
      <c r="AU32" s="47"/>
      <c r="AV32" s="94">
        <f t="shared" si="15"/>
        <v>0</v>
      </c>
      <c r="AW32" s="83">
        <f t="shared" si="7"/>
        <v>0</v>
      </c>
      <c r="AX32" s="47"/>
      <c r="AY32" s="47"/>
      <c r="AZ32" s="94">
        <f t="shared" si="16"/>
        <v>0</v>
      </c>
      <c r="BA32" s="83">
        <f t="shared" si="8"/>
        <v>0</v>
      </c>
      <c r="BB32" s="47"/>
      <c r="BC32" s="47"/>
      <c r="BD32" s="47"/>
      <c r="BE32" s="47"/>
      <c r="BF32" s="94">
        <f t="shared" si="17"/>
        <v>4</v>
      </c>
      <c r="BG32" s="99">
        <f t="shared" si="9"/>
        <v>0</v>
      </c>
      <c r="BH32" s="47"/>
      <c r="BI32" s="47"/>
      <c r="BJ32" s="94">
        <f t="shared" si="19"/>
        <v>2</v>
      </c>
      <c r="BK32" s="99">
        <f t="shared" si="10"/>
        <v>0</v>
      </c>
      <c r="BL32" s="47"/>
      <c r="BM32" s="47"/>
      <c r="BN32" s="91">
        <f t="shared" si="18"/>
        <v>0</v>
      </c>
      <c r="BO32" s="141" t="s">
        <v>161</v>
      </c>
    </row>
    <row r="33" spans="1:67" x14ac:dyDescent="0.2">
      <c r="A33" s="18">
        <v>41181</v>
      </c>
      <c r="B33">
        <f t="shared" si="0"/>
        <v>7</v>
      </c>
      <c r="C33">
        <f t="shared" si="11"/>
        <v>614</v>
      </c>
      <c r="D33" s="83">
        <f t="shared" si="1"/>
        <v>5</v>
      </c>
      <c r="E33" s="47">
        <v>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433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169</v>
      </c>
      <c r="AA33" s="83">
        <f t="shared" si="12"/>
        <v>0</v>
      </c>
      <c r="AB33" s="47"/>
      <c r="AC33" s="47"/>
      <c r="AD33" s="47"/>
      <c r="AE33" s="47"/>
      <c r="AF33" s="47"/>
      <c r="AG33" s="47"/>
      <c r="AH33" s="47"/>
      <c r="AI33" s="94">
        <f t="shared" si="13"/>
        <v>3</v>
      </c>
      <c r="AJ33" s="35"/>
      <c r="AK33" s="18">
        <v>41181</v>
      </c>
      <c r="AL33" s="83">
        <f t="shared" si="5"/>
        <v>0</v>
      </c>
      <c r="AM33" s="47"/>
      <c r="AN33" s="47"/>
      <c r="AO33" s="47"/>
      <c r="AP33" s="47"/>
      <c r="AQ33" s="94">
        <f t="shared" si="14"/>
        <v>1</v>
      </c>
      <c r="AR33" s="18">
        <v>41181</v>
      </c>
      <c r="AS33" s="83">
        <f t="shared" si="6"/>
        <v>0</v>
      </c>
      <c r="AT33" s="47"/>
      <c r="AU33" s="47"/>
      <c r="AV33" s="94">
        <f t="shared" si="15"/>
        <v>0</v>
      </c>
      <c r="AW33" s="83">
        <f t="shared" si="7"/>
        <v>0</v>
      </c>
      <c r="AX33" s="47"/>
      <c r="AY33" s="47"/>
      <c r="AZ33" s="94">
        <f t="shared" si="16"/>
        <v>0</v>
      </c>
      <c r="BA33" s="83">
        <f t="shared" si="8"/>
        <v>2</v>
      </c>
      <c r="BB33" s="47"/>
      <c r="BC33" s="47">
        <v>2</v>
      </c>
      <c r="BD33" s="47"/>
      <c r="BE33" s="47"/>
      <c r="BF33" s="94">
        <f t="shared" si="17"/>
        <v>6</v>
      </c>
      <c r="BG33" s="99">
        <f t="shared" si="9"/>
        <v>0</v>
      </c>
      <c r="BH33" s="47"/>
      <c r="BI33" s="47"/>
      <c r="BJ33" s="94">
        <f t="shared" si="19"/>
        <v>2</v>
      </c>
      <c r="BK33" s="99">
        <f t="shared" si="10"/>
        <v>0</v>
      </c>
      <c r="BL33" s="47"/>
      <c r="BM33" s="47"/>
      <c r="BN33" s="91">
        <f t="shared" si="18"/>
        <v>0</v>
      </c>
      <c r="BO33" s="141" t="s">
        <v>162</v>
      </c>
    </row>
    <row r="34" spans="1:67" x14ac:dyDescent="0.2">
      <c r="A34" s="18">
        <v>41182</v>
      </c>
      <c r="B34">
        <f t="shared" si="0"/>
        <v>0</v>
      </c>
      <c r="C34">
        <f t="shared" si="11"/>
        <v>614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433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169</v>
      </c>
      <c r="AA34" s="83">
        <f t="shared" si="12"/>
        <v>0</v>
      </c>
      <c r="AB34" s="47"/>
      <c r="AC34" s="47"/>
      <c r="AD34" s="47"/>
      <c r="AE34" s="47"/>
      <c r="AF34" s="47"/>
      <c r="AG34" s="47"/>
      <c r="AH34" s="47"/>
      <c r="AI34" s="94">
        <f t="shared" si="13"/>
        <v>3</v>
      </c>
      <c r="AJ34" s="36"/>
      <c r="AK34" s="18">
        <v>41182</v>
      </c>
      <c r="AL34" s="83">
        <f t="shared" si="5"/>
        <v>0</v>
      </c>
      <c r="AM34" s="47"/>
      <c r="AN34" s="47"/>
      <c r="AO34" s="47"/>
      <c r="AP34" s="47"/>
      <c r="AQ34" s="94">
        <f t="shared" si="14"/>
        <v>1</v>
      </c>
      <c r="AR34" s="18">
        <v>41182</v>
      </c>
      <c r="AS34" s="83">
        <f t="shared" si="6"/>
        <v>0</v>
      </c>
      <c r="AT34" s="47"/>
      <c r="AU34" s="47"/>
      <c r="AV34" s="94">
        <f t="shared" si="15"/>
        <v>0</v>
      </c>
      <c r="AW34" s="83">
        <f t="shared" si="7"/>
        <v>0</v>
      </c>
      <c r="AX34" s="47"/>
      <c r="AY34" s="47"/>
      <c r="AZ34" s="94">
        <f t="shared" si="16"/>
        <v>0</v>
      </c>
      <c r="BA34" s="83">
        <f t="shared" si="8"/>
        <v>0</v>
      </c>
      <c r="BB34" s="47"/>
      <c r="BC34" s="47"/>
      <c r="BD34" s="47"/>
      <c r="BE34" s="47"/>
      <c r="BF34" s="94">
        <f t="shared" si="17"/>
        <v>6</v>
      </c>
      <c r="BG34" s="99">
        <f t="shared" si="9"/>
        <v>0</v>
      </c>
      <c r="BH34" s="47"/>
      <c r="BI34" s="47"/>
      <c r="BJ34" s="94">
        <f t="shared" si="19"/>
        <v>2</v>
      </c>
      <c r="BK34" s="99">
        <f t="shared" si="10"/>
        <v>0</v>
      </c>
      <c r="BL34" s="47"/>
      <c r="BM34" s="47"/>
      <c r="BN34" s="91">
        <f t="shared" si="18"/>
        <v>0</v>
      </c>
      <c r="BO34" s="144"/>
    </row>
    <row r="35" spans="1:67" s="30" customFormat="1" x14ac:dyDescent="0.2">
      <c r="A35" s="28" t="s">
        <v>49</v>
      </c>
      <c r="B35" s="29"/>
      <c r="C35" s="29"/>
      <c r="D35" s="37">
        <f t="shared" ref="D35:AP35" si="20">SUM(D5:D34)</f>
        <v>433</v>
      </c>
      <c r="E35" s="37">
        <f t="shared" si="20"/>
        <v>433</v>
      </c>
      <c r="F35" s="37">
        <f t="shared" si="20"/>
        <v>0</v>
      </c>
      <c r="G35" s="37">
        <f t="shared" si="20"/>
        <v>0</v>
      </c>
      <c r="H35" s="37">
        <f t="shared" si="20"/>
        <v>0</v>
      </c>
      <c r="I35" s="37">
        <f t="shared" si="20"/>
        <v>0</v>
      </c>
      <c r="J35" s="37">
        <f t="shared" si="20"/>
        <v>0</v>
      </c>
      <c r="K35" s="37">
        <f>SUM(K5:K34)</f>
        <v>0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433</v>
      </c>
      <c r="Q35" s="37">
        <f t="shared" si="20"/>
        <v>169</v>
      </c>
      <c r="R35" s="37">
        <f t="shared" si="20"/>
        <v>110</v>
      </c>
      <c r="S35" s="37">
        <f>SUM(S5:S34)</f>
        <v>0</v>
      </c>
      <c r="T35" s="37">
        <f t="shared" si="20"/>
        <v>31</v>
      </c>
      <c r="U35" s="37">
        <f t="shared" si="20"/>
        <v>7</v>
      </c>
      <c r="V35" s="37">
        <f>SUM(V5:V34)</f>
        <v>0</v>
      </c>
      <c r="W35" s="37">
        <f t="shared" si="20"/>
        <v>20</v>
      </c>
      <c r="X35" s="37">
        <f t="shared" si="20"/>
        <v>0</v>
      </c>
      <c r="Y35" s="37">
        <f t="shared" si="20"/>
        <v>1</v>
      </c>
      <c r="Z35" s="37">
        <f>SUM(Z34)</f>
        <v>169</v>
      </c>
      <c r="AA35" s="37">
        <f t="shared" si="20"/>
        <v>3</v>
      </c>
      <c r="AB35" s="37">
        <f t="shared" si="20"/>
        <v>0</v>
      </c>
      <c r="AC35" s="37">
        <f t="shared" si="20"/>
        <v>3</v>
      </c>
      <c r="AD35" s="37">
        <f t="shared" si="20"/>
        <v>0</v>
      </c>
      <c r="AE35" s="37">
        <f t="shared" si="20"/>
        <v>0</v>
      </c>
      <c r="AF35" s="133">
        <f t="shared" si="20"/>
        <v>0</v>
      </c>
      <c r="AG35" s="131">
        <f t="shared" si="20"/>
        <v>0</v>
      </c>
      <c r="AH35" s="131">
        <f t="shared" si="20"/>
        <v>0</v>
      </c>
      <c r="AI35" s="37">
        <f>SUM(AI34)</f>
        <v>3</v>
      </c>
      <c r="AJ35" s="37"/>
      <c r="AK35" s="29"/>
      <c r="AL35" s="37">
        <f t="shared" si="20"/>
        <v>1</v>
      </c>
      <c r="AM35" s="37">
        <f t="shared" si="20"/>
        <v>0</v>
      </c>
      <c r="AN35" s="37">
        <f t="shared" si="20"/>
        <v>0</v>
      </c>
      <c r="AO35" s="37">
        <f t="shared" si="20"/>
        <v>1</v>
      </c>
      <c r="AP35" s="37">
        <f t="shared" si="20"/>
        <v>0</v>
      </c>
      <c r="AQ35" s="37">
        <f>SUM(AQ34)</f>
        <v>1</v>
      </c>
      <c r="AR35" s="29"/>
      <c r="AS35" s="37">
        <f>SUM(AS5:AS34)</f>
        <v>0</v>
      </c>
      <c r="AT35" s="37">
        <f>SUM(AT5:AT34)</f>
        <v>0</v>
      </c>
      <c r="AU35" s="37">
        <f>SUM(AU5:AU34)</f>
        <v>0</v>
      </c>
      <c r="AV35" s="37">
        <f>SUM(AV34)</f>
        <v>0</v>
      </c>
      <c r="AW35" s="37">
        <f>SUM(AW5:AW34)</f>
        <v>0</v>
      </c>
      <c r="AX35" s="37">
        <f>SUM(AX5:AX34)</f>
        <v>0</v>
      </c>
      <c r="AY35" s="37">
        <f>SUM(AY5:AY34)</f>
        <v>0</v>
      </c>
      <c r="AZ35" s="37">
        <f>SUM(AZ34)</f>
        <v>0</v>
      </c>
      <c r="BA35" s="37">
        <f>SUM(BA5:BA34)</f>
        <v>6</v>
      </c>
      <c r="BB35" s="37">
        <f>SUM(BB5:BB34)</f>
        <v>0</v>
      </c>
      <c r="BC35" s="37">
        <f>SUM(BC5:BC34)</f>
        <v>6</v>
      </c>
      <c r="BD35" s="37">
        <f>SUM(BD5:BD34)</f>
        <v>0</v>
      </c>
      <c r="BE35" s="37">
        <f>SUM(BE5:BE34)</f>
        <v>0</v>
      </c>
      <c r="BF35" s="37">
        <f>SUM(BF34)</f>
        <v>6</v>
      </c>
      <c r="BG35" s="37">
        <f>SUM(BG5:BG34)</f>
        <v>2</v>
      </c>
      <c r="BH35" s="37">
        <f>SUM(BH5:BH34)</f>
        <v>2</v>
      </c>
      <c r="BI35" s="37">
        <f>SUM(BI5:BI34)</f>
        <v>0</v>
      </c>
      <c r="BJ35" s="37">
        <f>SUM(BJ34)</f>
        <v>2</v>
      </c>
      <c r="BK35" s="37">
        <f>SUM(BK5:BK34)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F36" s="134" t="s">
        <v>73</v>
      </c>
      <c r="AG36" s="130">
        <f>SUM(AF20:AG34)</f>
        <v>0</v>
      </c>
      <c r="AH36" s="132"/>
      <c r="AK36"/>
      <c r="AR36"/>
    </row>
    <row r="37" spans="1:67" x14ac:dyDescent="0.2">
      <c r="A37" s="18"/>
      <c r="AF37" s="134" t="s">
        <v>74</v>
      </c>
      <c r="AG37" s="130">
        <f>SUM(AF20:AF34)</f>
        <v>0</v>
      </c>
      <c r="AH37" s="132"/>
      <c r="AK37"/>
      <c r="AR37"/>
    </row>
    <row r="38" spans="1:67" x14ac:dyDescent="0.2">
      <c r="A38" s="18"/>
      <c r="AF38" s="135" t="s">
        <v>72</v>
      </c>
      <c r="AG38" s="135" t="e">
        <f>SUM(AG37/AG36*100)</f>
        <v>#DIV/0!</v>
      </c>
      <c r="AK38"/>
      <c r="AR38"/>
    </row>
    <row r="39" spans="1:67" x14ac:dyDescent="0.2">
      <c r="A39" s="18"/>
      <c r="AK39"/>
      <c r="AR39"/>
    </row>
    <row r="40" spans="1:67" x14ac:dyDescent="0.2"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9"/>
  <sheetViews>
    <sheetView topLeftCell="A19" zoomScale="75" zoomScaleNormal="85" workbookViewId="0">
      <selection activeCell="A39" sqref="A39"/>
    </sheetView>
  </sheetViews>
  <sheetFormatPr defaultRowHeight="12.75" x14ac:dyDescent="0.2"/>
  <cols>
    <col min="1" max="1" width="9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285156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137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77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63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/>
    </row>
    <row r="5" spans="1:67" x14ac:dyDescent="0.2">
      <c r="A5" s="18">
        <v>41183</v>
      </c>
      <c r="B5">
        <f t="shared" ref="B5:B35" si="0">SUM(D5+Q5+AA5+AL5+AS5+AW5+BA5+BG5+BK5)</f>
        <v>12</v>
      </c>
      <c r="C5">
        <f>SUM(B5)</f>
        <v>12</v>
      </c>
      <c r="D5" s="82">
        <f>SUM(E5:O5)</f>
        <v>3</v>
      </c>
      <c r="E5" s="47">
        <v>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3</v>
      </c>
      <c r="Q5" s="90">
        <f>SUM(R5:Y5)</f>
        <v>9</v>
      </c>
      <c r="R5" s="47">
        <v>3</v>
      </c>
      <c r="S5" s="47"/>
      <c r="T5" s="47">
        <v>1</v>
      </c>
      <c r="U5" s="47"/>
      <c r="V5" s="47"/>
      <c r="W5" s="47">
        <v>5</v>
      </c>
      <c r="X5" s="47"/>
      <c r="Y5" s="47"/>
      <c r="Z5" s="94">
        <f>SUM(R5:Y5)</f>
        <v>9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41183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41183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SUM(AW5:AY5)</f>
        <v>0</v>
      </c>
      <c r="BA5" s="99">
        <f>SUM(BB5:BE5)</f>
        <v>0</v>
      </c>
      <c r="BB5" s="47"/>
      <c r="BC5" s="47"/>
      <c r="BD5" s="47"/>
      <c r="BE5" s="47"/>
      <c r="BF5" s="94">
        <f>SUM(BC5:BE5)</f>
        <v>0</v>
      </c>
      <c r="BG5" s="99">
        <f>SUM(BH5:BI5)</f>
        <v>0</v>
      </c>
      <c r="BH5" s="47"/>
      <c r="BI5" s="47"/>
      <c r="BJ5" s="94">
        <f>SUM(BH5:BI5)</f>
        <v>0</v>
      </c>
      <c r="BK5" s="99">
        <f>SUM(BL5:BM5)</f>
        <v>0</v>
      </c>
      <c r="BL5" s="47"/>
      <c r="BM5" s="47"/>
      <c r="BN5" s="90">
        <f>SUM(BK5:BM5)</f>
        <v>0</v>
      </c>
      <c r="BO5" s="140" t="s">
        <v>163</v>
      </c>
    </row>
    <row r="6" spans="1:67" ht="15" customHeight="1" x14ac:dyDescent="0.2">
      <c r="A6" s="18">
        <v>41184</v>
      </c>
      <c r="B6">
        <f t="shared" si="0"/>
        <v>0</v>
      </c>
      <c r="C6">
        <f>SUM(C5+B6)</f>
        <v>12</v>
      </c>
      <c r="D6" s="83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5" si="2">SUM(P5+D6)</f>
        <v>3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>SUM(Z5+Q6)</f>
        <v>9</v>
      </c>
      <c r="AA6" s="83">
        <f t="shared" ref="AA6:AA35" si="4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41184</v>
      </c>
      <c r="AL6" s="83">
        <f t="shared" ref="AL6:AL35" si="5">SUM(AM6:AP6)</f>
        <v>0</v>
      </c>
      <c r="AM6" s="47"/>
      <c r="AN6" s="47"/>
      <c r="AO6" s="47"/>
      <c r="AP6" s="47"/>
      <c r="AQ6" s="94">
        <f>SUM(AQ5+AL6)</f>
        <v>0</v>
      </c>
      <c r="AR6" s="18">
        <v>41184</v>
      </c>
      <c r="AS6" s="83">
        <f t="shared" ref="AS6:AS34" si="6">SUM(AT6:AU6)</f>
        <v>0</v>
      </c>
      <c r="AT6" s="47"/>
      <c r="AU6" s="47"/>
      <c r="AV6" s="94">
        <f>SUM(AS6+AV5)</f>
        <v>0</v>
      </c>
      <c r="AW6" s="83">
        <f t="shared" ref="AW6:AW35" si="7">SUM(AX6:AY6)</f>
        <v>0</v>
      </c>
      <c r="AX6" s="47"/>
      <c r="AY6" s="47"/>
      <c r="AZ6" s="94">
        <f>SUM(AW6+AZ5)</f>
        <v>0</v>
      </c>
      <c r="BA6" s="99">
        <f t="shared" ref="BA6:BA35" si="8">SUM(BB6:BE6)</f>
        <v>0</v>
      </c>
      <c r="BB6" s="47"/>
      <c r="BC6" s="47"/>
      <c r="BD6" s="47"/>
      <c r="BE6" s="47"/>
      <c r="BF6" s="94">
        <f>SUM(BA6+BF5)</f>
        <v>0</v>
      </c>
      <c r="BG6" s="99">
        <f t="shared" ref="BG6:BG35" si="9">SUM(BH6:BI6)</f>
        <v>0</v>
      </c>
      <c r="BH6" s="47"/>
      <c r="BI6" s="47"/>
      <c r="BJ6" s="94">
        <f>SUM(BG6+BJ5)</f>
        <v>0</v>
      </c>
      <c r="BK6" s="99">
        <f>SUM(BL6:BM6)</f>
        <v>0</v>
      </c>
      <c r="BL6" s="47"/>
      <c r="BM6" s="47"/>
      <c r="BN6" s="91">
        <f>SUM(BK6+BN5)</f>
        <v>0</v>
      </c>
      <c r="BO6" s="141"/>
    </row>
    <row r="7" spans="1:67" x14ac:dyDescent="0.2">
      <c r="A7" s="18">
        <v>41185</v>
      </c>
      <c r="B7">
        <f t="shared" si="0"/>
        <v>80</v>
      </c>
      <c r="C7">
        <f t="shared" ref="C7:C35" si="10">SUM(C6+B7)</f>
        <v>92</v>
      </c>
      <c r="D7" s="83">
        <f t="shared" si="1"/>
        <v>2</v>
      </c>
      <c r="E7" s="47">
        <v>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5</v>
      </c>
      <c r="Q7" s="91">
        <f t="shared" si="3"/>
        <v>75</v>
      </c>
      <c r="R7" s="47">
        <v>40</v>
      </c>
      <c r="S7" s="47"/>
      <c r="T7" s="47">
        <v>13</v>
      </c>
      <c r="U7" s="47">
        <v>4</v>
      </c>
      <c r="V7" s="47"/>
      <c r="W7" s="47">
        <v>18</v>
      </c>
      <c r="X7" s="47"/>
      <c r="Y7" s="47"/>
      <c r="Z7" s="94">
        <f t="shared" ref="Z7:Z35" si="11">SUM(Z6+Q7)</f>
        <v>84</v>
      </c>
      <c r="AA7" s="83">
        <f t="shared" si="4"/>
        <v>3</v>
      </c>
      <c r="AB7" s="47"/>
      <c r="AC7" s="47">
        <v>2</v>
      </c>
      <c r="AD7" s="47"/>
      <c r="AE7" s="47">
        <v>1</v>
      </c>
      <c r="AF7" s="47"/>
      <c r="AG7" s="47"/>
      <c r="AH7" s="47"/>
      <c r="AI7" s="94">
        <f t="shared" ref="AI7:AI35" si="12">SUM(AI6+AA7)</f>
        <v>3</v>
      </c>
      <c r="AJ7" s="35"/>
      <c r="AK7" s="18">
        <v>41185</v>
      </c>
      <c r="AL7" s="83">
        <f t="shared" si="5"/>
        <v>0</v>
      </c>
      <c r="AM7" s="47"/>
      <c r="AN7" s="47"/>
      <c r="AO7" s="47"/>
      <c r="AP7" s="47"/>
      <c r="AQ7" s="94">
        <f t="shared" ref="AQ7:AQ34" si="13">SUM(AQ6+AL7)</f>
        <v>0</v>
      </c>
      <c r="AR7" s="18">
        <v>41185</v>
      </c>
      <c r="AS7" s="83">
        <f t="shared" si="6"/>
        <v>0</v>
      </c>
      <c r="AT7" s="47"/>
      <c r="AU7" s="47"/>
      <c r="AV7" s="94">
        <f t="shared" ref="AV7:AV35" si="14">SUM(AS7+AV6)</f>
        <v>0</v>
      </c>
      <c r="AW7" s="83">
        <f t="shared" si="7"/>
        <v>0</v>
      </c>
      <c r="AX7" s="47"/>
      <c r="AY7" s="47"/>
      <c r="AZ7" s="94">
        <f t="shared" ref="AZ7:AZ35" si="15">SUM(AW7+AZ6)</f>
        <v>0</v>
      </c>
      <c r="BA7" s="99">
        <f t="shared" si="8"/>
        <v>0</v>
      </c>
      <c r="BB7" s="47"/>
      <c r="BC7" s="47"/>
      <c r="BD7" s="47"/>
      <c r="BE7" s="47"/>
      <c r="BF7" s="94">
        <f t="shared" ref="BF7:BF35" si="16">SUM(BC7+BF6)</f>
        <v>0</v>
      </c>
      <c r="BG7" s="99">
        <f t="shared" si="9"/>
        <v>0</v>
      </c>
      <c r="BH7" s="47"/>
      <c r="BI7" s="47"/>
      <c r="BJ7" s="94">
        <f t="shared" ref="BJ7:BJ35" si="17">SUM(BG7+BJ6)</f>
        <v>0</v>
      </c>
      <c r="BK7" s="99">
        <f>SUM(BL7:BM7)</f>
        <v>0</v>
      </c>
      <c r="BL7" s="47"/>
      <c r="BM7" s="47"/>
      <c r="BN7" s="91">
        <f t="shared" ref="BN7:BN35" si="18">SUM(BK7+BN6)</f>
        <v>0</v>
      </c>
      <c r="BO7" s="116" t="s">
        <v>164</v>
      </c>
    </row>
    <row r="8" spans="1:67" x14ac:dyDescent="0.2">
      <c r="A8" s="18">
        <v>41186</v>
      </c>
      <c r="B8">
        <f t="shared" si="0"/>
        <v>8</v>
      </c>
      <c r="C8">
        <f t="shared" si="10"/>
        <v>100</v>
      </c>
      <c r="D8" s="83">
        <f t="shared" si="1"/>
        <v>1</v>
      </c>
      <c r="E8" s="47">
        <v>1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6</v>
      </c>
      <c r="Q8" s="91">
        <f t="shared" si="3"/>
        <v>7</v>
      </c>
      <c r="R8" s="47">
        <v>5</v>
      </c>
      <c r="S8" s="47"/>
      <c r="T8" s="47">
        <v>2</v>
      </c>
      <c r="U8" s="47"/>
      <c r="V8" s="47"/>
      <c r="W8" s="47"/>
      <c r="X8" s="47"/>
      <c r="Y8" s="47"/>
      <c r="Z8" s="94">
        <f t="shared" si="11"/>
        <v>91</v>
      </c>
      <c r="AA8" s="83">
        <f t="shared" si="4"/>
        <v>0</v>
      </c>
      <c r="AB8" s="47"/>
      <c r="AC8" s="47"/>
      <c r="AD8" s="47"/>
      <c r="AE8" s="47"/>
      <c r="AF8" s="47"/>
      <c r="AG8" s="47"/>
      <c r="AH8" s="47"/>
      <c r="AI8" s="94">
        <f t="shared" si="12"/>
        <v>3</v>
      </c>
      <c r="AJ8" s="35"/>
      <c r="AK8" s="18">
        <v>41186</v>
      </c>
      <c r="AL8" s="83">
        <f t="shared" si="5"/>
        <v>0</v>
      </c>
      <c r="AM8" s="47"/>
      <c r="AN8" s="47"/>
      <c r="AO8" s="47"/>
      <c r="AP8" s="47"/>
      <c r="AQ8" s="94">
        <f t="shared" si="13"/>
        <v>0</v>
      </c>
      <c r="AR8" s="18">
        <v>41186</v>
      </c>
      <c r="AS8" s="83">
        <f t="shared" si="6"/>
        <v>0</v>
      </c>
      <c r="AT8" s="47"/>
      <c r="AU8" s="47"/>
      <c r="AV8" s="94">
        <f t="shared" si="14"/>
        <v>0</v>
      </c>
      <c r="AW8" s="83">
        <f t="shared" si="7"/>
        <v>0</v>
      </c>
      <c r="AX8" s="47"/>
      <c r="AY8" s="47"/>
      <c r="AZ8" s="94">
        <f t="shared" si="15"/>
        <v>0</v>
      </c>
      <c r="BA8" s="99">
        <f t="shared" si="8"/>
        <v>0</v>
      </c>
      <c r="BB8" s="47"/>
      <c r="BC8" s="47"/>
      <c r="BD8" s="47"/>
      <c r="BE8" s="47"/>
      <c r="BF8" s="94">
        <f t="shared" si="16"/>
        <v>0</v>
      </c>
      <c r="BG8" s="99">
        <f t="shared" si="9"/>
        <v>0</v>
      </c>
      <c r="BH8" s="47"/>
      <c r="BI8" s="47"/>
      <c r="BJ8" s="94">
        <f t="shared" si="17"/>
        <v>0</v>
      </c>
      <c r="BK8" s="99">
        <f t="shared" ref="BK8:BK35" si="19">SUM(BL8:BM8)</f>
        <v>0</v>
      </c>
      <c r="BL8" s="47"/>
      <c r="BM8" s="47"/>
      <c r="BN8" s="91">
        <f t="shared" si="18"/>
        <v>0</v>
      </c>
      <c r="BO8" s="116" t="s">
        <v>165</v>
      </c>
    </row>
    <row r="9" spans="1:67" x14ac:dyDescent="0.2">
      <c r="A9" s="18">
        <v>41187</v>
      </c>
      <c r="B9">
        <f t="shared" si="0"/>
        <v>3</v>
      </c>
      <c r="C9">
        <f t="shared" si="10"/>
        <v>103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6</v>
      </c>
      <c r="Q9" s="91">
        <f t="shared" si="3"/>
        <v>2</v>
      </c>
      <c r="R9" s="47">
        <v>1</v>
      </c>
      <c r="S9" s="47"/>
      <c r="T9" s="47"/>
      <c r="U9" s="47"/>
      <c r="V9" s="47"/>
      <c r="W9" s="47">
        <v>1</v>
      </c>
      <c r="X9" s="47"/>
      <c r="Y9" s="47"/>
      <c r="Z9" s="94">
        <f t="shared" si="11"/>
        <v>93</v>
      </c>
      <c r="AA9" s="83">
        <f t="shared" si="4"/>
        <v>1</v>
      </c>
      <c r="AB9" s="47"/>
      <c r="AC9" s="47">
        <v>1</v>
      </c>
      <c r="AD9" s="47"/>
      <c r="AE9" s="47"/>
      <c r="AF9" s="47"/>
      <c r="AG9" s="47"/>
      <c r="AH9" s="47"/>
      <c r="AI9" s="94">
        <f t="shared" si="12"/>
        <v>4</v>
      </c>
      <c r="AJ9" s="35"/>
      <c r="AK9" s="18">
        <v>41187</v>
      </c>
      <c r="AL9" s="83">
        <f t="shared" si="5"/>
        <v>0</v>
      </c>
      <c r="AM9" s="47"/>
      <c r="AN9" s="47"/>
      <c r="AO9" s="47"/>
      <c r="AP9" s="47"/>
      <c r="AQ9" s="94">
        <f t="shared" si="13"/>
        <v>0</v>
      </c>
      <c r="AR9" s="18">
        <v>41187</v>
      </c>
      <c r="AS9" s="83">
        <f t="shared" si="6"/>
        <v>0</v>
      </c>
      <c r="AT9" s="47"/>
      <c r="AU9" s="47"/>
      <c r="AV9" s="94">
        <f t="shared" si="14"/>
        <v>0</v>
      </c>
      <c r="AW9" s="83">
        <f t="shared" si="7"/>
        <v>0</v>
      </c>
      <c r="AX9" s="47"/>
      <c r="AY9" s="47"/>
      <c r="AZ9" s="94">
        <f t="shared" si="15"/>
        <v>0</v>
      </c>
      <c r="BA9" s="99">
        <f t="shared" si="8"/>
        <v>0</v>
      </c>
      <c r="BB9" s="47"/>
      <c r="BC9" s="47"/>
      <c r="BD9" s="47"/>
      <c r="BE9" s="47"/>
      <c r="BF9" s="94">
        <f t="shared" si="16"/>
        <v>0</v>
      </c>
      <c r="BG9" s="99">
        <f t="shared" si="9"/>
        <v>0</v>
      </c>
      <c r="BH9" s="47"/>
      <c r="BI9" s="47"/>
      <c r="BJ9" s="94">
        <f t="shared" si="17"/>
        <v>0</v>
      </c>
      <c r="BK9" s="99">
        <f t="shared" si="19"/>
        <v>0</v>
      </c>
      <c r="BL9" s="47"/>
      <c r="BM9" s="47"/>
      <c r="BN9" s="91">
        <f t="shared" si="18"/>
        <v>0</v>
      </c>
      <c r="BO9" s="116" t="s">
        <v>166</v>
      </c>
    </row>
    <row r="10" spans="1:67" x14ac:dyDescent="0.2">
      <c r="A10" s="18">
        <v>41188</v>
      </c>
      <c r="B10">
        <f t="shared" si="0"/>
        <v>0</v>
      </c>
      <c r="C10">
        <f t="shared" si="10"/>
        <v>103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6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11"/>
        <v>93</v>
      </c>
      <c r="AA10" s="83">
        <f t="shared" si="4"/>
        <v>0</v>
      </c>
      <c r="AB10" s="47"/>
      <c r="AC10" s="47"/>
      <c r="AD10" s="47"/>
      <c r="AE10" s="47"/>
      <c r="AF10" s="47"/>
      <c r="AG10" s="47"/>
      <c r="AH10" s="47"/>
      <c r="AI10" s="94">
        <f t="shared" si="12"/>
        <v>4</v>
      </c>
      <c r="AJ10" s="35"/>
      <c r="AK10" s="18">
        <v>41188</v>
      </c>
      <c r="AL10" s="83">
        <f t="shared" si="5"/>
        <v>0</v>
      </c>
      <c r="AM10" s="47"/>
      <c r="AN10" s="47"/>
      <c r="AO10" s="47"/>
      <c r="AP10" s="47"/>
      <c r="AQ10" s="94">
        <f t="shared" si="13"/>
        <v>0</v>
      </c>
      <c r="AR10" s="18">
        <v>41188</v>
      </c>
      <c r="AS10" s="83">
        <f t="shared" si="6"/>
        <v>0</v>
      </c>
      <c r="AT10" s="47"/>
      <c r="AU10" s="47"/>
      <c r="AV10" s="94">
        <f t="shared" si="14"/>
        <v>0</v>
      </c>
      <c r="AW10" s="83">
        <f t="shared" si="7"/>
        <v>0</v>
      </c>
      <c r="AX10" s="47"/>
      <c r="AY10" s="47"/>
      <c r="AZ10" s="94">
        <f t="shared" si="15"/>
        <v>0</v>
      </c>
      <c r="BA10" s="99">
        <f t="shared" si="8"/>
        <v>0</v>
      </c>
      <c r="BB10" s="47"/>
      <c r="BC10" s="47"/>
      <c r="BD10" s="47"/>
      <c r="BE10" s="47"/>
      <c r="BF10" s="94">
        <f t="shared" si="16"/>
        <v>0</v>
      </c>
      <c r="BG10" s="99">
        <f t="shared" si="9"/>
        <v>0</v>
      </c>
      <c r="BH10" s="47"/>
      <c r="BI10" s="47" t="s">
        <v>59</v>
      </c>
      <c r="BJ10" s="94">
        <f t="shared" si="17"/>
        <v>0</v>
      </c>
      <c r="BK10" s="99">
        <f t="shared" si="19"/>
        <v>0</v>
      </c>
      <c r="BL10" s="47"/>
      <c r="BM10" s="47" t="s">
        <v>59</v>
      </c>
      <c r="BN10" s="91">
        <f t="shared" si="18"/>
        <v>0</v>
      </c>
      <c r="BO10" s="116"/>
    </row>
    <row r="11" spans="1:67" x14ac:dyDescent="0.2">
      <c r="A11" s="18">
        <v>41189</v>
      </c>
      <c r="B11">
        <f t="shared" si="0"/>
        <v>0</v>
      </c>
      <c r="C11">
        <f t="shared" si="10"/>
        <v>103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6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11"/>
        <v>93</v>
      </c>
      <c r="AA11" s="83">
        <f t="shared" si="4"/>
        <v>0</v>
      </c>
      <c r="AB11" s="47"/>
      <c r="AC11" s="47"/>
      <c r="AD11" s="47"/>
      <c r="AE11" s="47"/>
      <c r="AF11" s="47"/>
      <c r="AG11" s="47"/>
      <c r="AH11" s="47"/>
      <c r="AI11" s="94">
        <f t="shared" si="12"/>
        <v>4</v>
      </c>
      <c r="AJ11" s="35"/>
      <c r="AK11" s="18">
        <v>41189</v>
      </c>
      <c r="AL11" s="83">
        <f t="shared" si="5"/>
        <v>0</v>
      </c>
      <c r="AM11" s="47"/>
      <c r="AN11" s="47"/>
      <c r="AO11" s="47"/>
      <c r="AP11" s="47"/>
      <c r="AQ11" s="94">
        <f t="shared" si="13"/>
        <v>0</v>
      </c>
      <c r="AR11" s="18">
        <v>41189</v>
      </c>
      <c r="AS11" s="83">
        <f t="shared" si="6"/>
        <v>0</v>
      </c>
      <c r="AT11" s="47"/>
      <c r="AU11" s="47"/>
      <c r="AV11" s="94">
        <f t="shared" si="14"/>
        <v>0</v>
      </c>
      <c r="AW11" s="83">
        <f t="shared" si="7"/>
        <v>0</v>
      </c>
      <c r="AX11" s="47"/>
      <c r="AY11" s="47"/>
      <c r="AZ11" s="94">
        <f t="shared" si="15"/>
        <v>0</v>
      </c>
      <c r="BA11" s="99">
        <f t="shared" si="8"/>
        <v>0</v>
      </c>
      <c r="BB11" s="47"/>
      <c r="BC11" s="47"/>
      <c r="BD11" s="47"/>
      <c r="BE11" s="47"/>
      <c r="BF11" s="94">
        <f t="shared" si="16"/>
        <v>0</v>
      </c>
      <c r="BG11" s="99">
        <f t="shared" si="9"/>
        <v>0</v>
      </c>
      <c r="BH11" s="47"/>
      <c r="BI11" s="47"/>
      <c r="BJ11" s="94">
        <f t="shared" si="17"/>
        <v>0</v>
      </c>
      <c r="BK11" s="99">
        <f t="shared" si="19"/>
        <v>0</v>
      </c>
      <c r="BL11" s="47"/>
      <c r="BM11" s="47"/>
      <c r="BN11" s="91">
        <f t="shared" si="18"/>
        <v>0</v>
      </c>
      <c r="BO11" s="116"/>
    </row>
    <row r="12" spans="1:67" x14ac:dyDescent="0.2">
      <c r="A12" s="18">
        <v>41190</v>
      </c>
      <c r="B12">
        <f t="shared" si="0"/>
        <v>53</v>
      </c>
      <c r="C12">
        <f t="shared" si="10"/>
        <v>156</v>
      </c>
      <c r="D12" s="83">
        <f t="shared" si="1"/>
        <v>22</v>
      </c>
      <c r="E12" s="47">
        <v>22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28</v>
      </c>
      <c r="Q12" s="91">
        <f t="shared" si="3"/>
        <v>28</v>
      </c>
      <c r="R12" s="47">
        <v>19</v>
      </c>
      <c r="S12" s="47"/>
      <c r="T12" s="47">
        <v>3</v>
      </c>
      <c r="U12" s="47">
        <v>1</v>
      </c>
      <c r="V12" s="47"/>
      <c r="W12" s="47">
        <v>5</v>
      </c>
      <c r="X12" s="47"/>
      <c r="Y12" s="47"/>
      <c r="Z12" s="94">
        <f t="shared" si="11"/>
        <v>121</v>
      </c>
      <c r="AA12" s="83">
        <f t="shared" si="4"/>
        <v>3</v>
      </c>
      <c r="AB12" s="47"/>
      <c r="AC12" s="47">
        <v>1</v>
      </c>
      <c r="AD12" s="47"/>
      <c r="AE12" s="47">
        <v>2</v>
      </c>
      <c r="AF12" s="47"/>
      <c r="AG12" s="47"/>
      <c r="AH12" s="47"/>
      <c r="AI12" s="94">
        <f t="shared" si="12"/>
        <v>7</v>
      </c>
      <c r="AJ12" s="35"/>
      <c r="AK12" s="18">
        <v>41190</v>
      </c>
      <c r="AL12" s="83">
        <f t="shared" si="5"/>
        <v>0</v>
      </c>
      <c r="AM12" s="47"/>
      <c r="AN12" s="47"/>
      <c r="AO12" s="47"/>
      <c r="AP12" s="47"/>
      <c r="AQ12" s="94">
        <f t="shared" si="13"/>
        <v>0</v>
      </c>
      <c r="AR12" s="18">
        <v>41190</v>
      </c>
      <c r="AS12" s="83">
        <f t="shared" si="6"/>
        <v>0</v>
      </c>
      <c r="AT12" s="47"/>
      <c r="AU12" s="47"/>
      <c r="AV12" s="94">
        <f t="shared" si="14"/>
        <v>0</v>
      </c>
      <c r="AW12" s="83">
        <f t="shared" si="7"/>
        <v>0</v>
      </c>
      <c r="AX12" s="47"/>
      <c r="AY12" s="47"/>
      <c r="AZ12" s="94">
        <f t="shared" si="15"/>
        <v>0</v>
      </c>
      <c r="BA12" s="99">
        <f t="shared" si="8"/>
        <v>0</v>
      </c>
      <c r="BB12" s="47"/>
      <c r="BC12" s="47"/>
      <c r="BD12" s="47"/>
      <c r="BE12" s="47"/>
      <c r="BF12" s="94">
        <f t="shared" si="16"/>
        <v>0</v>
      </c>
      <c r="BG12" s="99">
        <f t="shared" si="9"/>
        <v>0</v>
      </c>
      <c r="BH12" s="47"/>
      <c r="BI12" s="47"/>
      <c r="BJ12" s="94">
        <f t="shared" si="17"/>
        <v>0</v>
      </c>
      <c r="BK12" s="99">
        <f t="shared" si="19"/>
        <v>0</v>
      </c>
      <c r="BL12" s="47"/>
      <c r="BM12" s="47"/>
      <c r="BN12" s="91">
        <f t="shared" si="18"/>
        <v>0</v>
      </c>
      <c r="BO12" s="116" t="s">
        <v>167</v>
      </c>
    </row>
    <row r="13" spans="1:67" x14ac:dyDescent="0.2">
      <c r="A13" s="18">
        <v>41191</v>
      </c>
      <c r="B13">
        <f t="shared" si="0"/>
        <v>124</v>
      </c>
      <c r="C13">
        <f t="shared" si="10"/>
        <v>280</v>
      </c>
      <c r="D13" s="83">
        <f t="shared" si="1"/>
        <v>3</v>
      </c>
      <c r="E13" s="47">
        <v>3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31</v>
      </c>
      <c r="Q13" s="91">
        <f t="shared" si="3"/>
        <v>116</v>
      </c>
      <c r="R13" s="47">
        <v>80</v>
      </c>
      <c r="S13" s="47"/>
      <c r="T13" s="47">
        <v>18</v>
      </c>
      <c r="U13" s="47">
        <v>4</v>
      </c>
      <c r="V13" s="47"/>
      <c r="W13" s="47">
        <v>14</v>
      </c>
      <c r="X13" s="47"/>
      <c r="Y13" s="47"/>
      <c r="Z13" s="94">
        <f t="shared" si="11"/>
        <v>237</v>
      </c>
      <c r="AA13" s="83">
        <f t="shared" si="4"/>
        <v>5</v>
      </c>
      <c r="AB13" s="47"/>
      <c r="AC13" s="47">
        <v>1</v>
      </c>
      <c r="AD13" s="47"/>
      <c r="AE13" s="47">
        <v>3</v>
      </c>
      <c r="AF13" s="47"/>
      <c r="AG13" s="47">
        <v>1</v>
      </c>
      <c r="AH13" s="47"/>
      <c r="AI13" s="94">
        <f t="shared" si="12"/>
        <v>12</v>
      </c>
      <c r="AJ13" s="35"/>
      <c r="AK13" s="18">
        <v>41191</v>
      </c>
      <c r="AL13" s="83">
        <f t="shared" si="5"/>
        <v>0</v>
      </c>
      <c r="AM13" s="47"/>
      <c r="AN13" s="47"/>
      <c r="AO13" s="47"/>
      <c r="AP13" s="47"/>
      <c r="AQ13" s="94">
        <f t="shared" si="13"/>
        <v>0</v>
      </c>
      <c r="AR13" s="18">
        <v>41191</v>
      </c>
      <c r="AS13" s="83">
        <f t="shared" si="6"/>
        <v>0</v>
      </c>
      <c r="AT13" s="47"/>
      <c r="AU13" s="47"/>
      <c r="AV13" s="94">
        <f t="shared" si="14"/>
        <v>0</v>
      </c>
      <c r="AW13" s="83">
        <f t="shared" si="7"/>
        <v>0</v>
      </c>
      <c r="AX13" s="47"/>
      <c r="AY13" s="47"/>
      <c r="AZ13" s="94">
        <f t="shared" si="15"/>
        <v>0</v>
      </c>
      <c r="BA13" s="99">
        <f t="shared" si="8"/>
        <v>0</v>
      </c>
      <c r="BB13" s="47"/>
      <c r="BC13" s="47"/>
      <c r="BD13" s="47"/>
      <c r="BE13" s="47"/>
      <c r="BF13" s="94">
        <f t="shared" si="16"/>
        <v>0</v>
      </c>
      <c r="BG13" s="99">
        <f t="shared" si="9"/>
        <v>0</v>
      </c>
      <c r="BH13" s="47"/>
      <c r="BI13" s="47"/>
      <c r="BJ13" s="94">
        <f t="shared" si="17"/>
        <v>0</v>
      </c>
      <c r="BK13" s="99">
        <f t="shared" si="19"/>
        <v>0</v>
      </c>
      <c r="BL13" s="47"/>
      <c r="BM13" s="47"/>
      <c r="BN13" s="91">
        <f t="shared" si="18"/>
        <v>0</v>
      </c>
      <c r="BO13" s="116" t="s">
        <v>168</v>
      </c>
    </row>
    <row r="14" spans="1:67" x14ac:dyDescent="0.2">
      <c r="A14" s="18">
        <v>41192</v>
      </c>
      <c r="B14">
        <f t="shared" si="0"/>
        <v>30</v>
      </c>
      <c r="C14">
        <f t="shared" si="10"/>
        <v>310</v>
      </c>
      <c r="D14" s="83">
        <f t="shared" si="1"/>
        <v>2</v>
      </c>
      <c r="E14" s="47">
        <v>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33</v>
      </c>
      <c r="Q14" s="91">
        <f t="shared" si="3"/>
        <v>27</v>
      </c>
      <c r="R14" s="47">
        <v>21</v>
      </c>
      <c r="S14" s="47"/>
      <c r="T14" s="47"/>
      <c r="U14" s="47">
        <v>1</v>
      </c>
      <c r="V14" s="47"/>
      <c r="W14" s="47">
        <v>5</v>
      </c>
      <c r="X14" s="47"/>
      <c r="Y14" s="47"/>
      <c r="Z14" s="94">
        <f t="shared" si="11"/>
        <v>264</v>
      </c>
      <c r="AA14" s="83">
        <f t="shared" si="4"/>
        <v>1</v>
      </c>
      <c r="AB14" s="47"/>
      <c r="AC14" s="47">
        <v>1</v>
      </c>
      <c r="AD14" s="47"/>
      <c r="AE14" s="47"/>
      <c r="AF14" s="47"/>
      <c r="AG14" s="47"/>
      <c r="AH14" s="47"/>
      <c r="AI14" s="94">
        <f t="shared" si="12"/>
        <v>13</v>
      </c>
      <c r="AJ14" s="35"/>
      <c r="AK14" s="18">
        <v>41192</v>
      </c>
      <c r="AL14" s="83">
        <f t="shared" si="5"/>
        <v>0</v>
      </c>
      <c r="AM14" s="47"/>
      <c r="AN14" s="47"/>
      <c r="AO14" s="47"/>
      <c r="AP14" s="47"/>
      <c r="AQ14" s="94">
        <f t="shared" si="13"/>
        <v>0</v>
      </c>
      <c r="AR14" s="18">
        <v>41192</v>
      </c>
      <c r="AS14" s="83">
        <f t="shared" si="6"/>
        <v>0</v>
      </c>
      <c r="AT14" s="47"/>
      <c r="AU14" s="47"/>
      <c r="AV14" s="94">
        <f t="shared" si="14"/>
        <v>0</v>
      </c>
      <c r="AW14" s="83">
        <f t="shared" si="7"/>
        <v>0</v>
      </c>
      <c r="AX14" s="47"/>
      <c r="AY14" s="47"/>
      <c r="AZ14" s="94">
        <f t="shared" si="15"/>
        <v>0</v>
      </c>
      <c r="BA14" s="99">
        <f t="shared" si="8"/>
        <v>0</v>
      </c>
      <c r="BB14" s="47"/>
      <c r="BC14" s="47"/>
      <c r="BD14" s="47"/>
      <c r="BE14" s="47"/>
      <c r="BF14" s="94">
        <f t="shared" si="16"/>
        <v>0</v>
      </c>
      <c r="BG14" s="99">
        <f t="shared" si="9"/>
        <v>0</v>
      </c>
      <c r="BH14" s="47"/>
      <c r="BI14" s="47"/>
      <c r="BJ14" s="94">
        <f t="shared" si="17"/>
        <v>0</v>
      </c>
      <c r="BK14" s="99">
        <f t="shared" si="19"/>
        <v>0</v>
      </c>
      <c r="BL14" s="47"/>
      <c r="BM14" s="47"/>
      <c r="BN14" s="91">
        <f t="shared" si="18"/>
        <v>0</v>
      </c>
      <c r="BO14" s="116" t="s">
        <v>169</v>
      </c>
    </row>
    <row r="15" spans="1:67" x14ac:dyDescent="0.2">
      <c r="A15" s="18">
        <v>41193</v>
      </c>
      <c r="B15">
        <f t="shared" si="0"/>
        <v>74</v>
      </c>
      <c r="C15">
        <f t="shared" si="10"/>
        <v>384</v>
      </c>
      <c r="D15" s="83">
        <f t="shared" si="1"/>
        <v>3</v>
      </c>
      <c r="E15" s="47">
        <v>2</v>
      </c>
      <c r="F15" s="47"/>
      <c r="G15" s="47"/>
      <c r="H15" s="47"/>
      <c r="I15" s="47"/>
      <c r="J15" s="47"/>
      <c r="K15" s="47"/>
      <c r="L15" s="47"/>
      <c r="M15" s="47"/>
      <c r="N15" s="47"/>
      <c r="O15" s="47">
        <v>1</v>
      </c>
      <c r="P15" s="87">
        <f t="shared" si="2"/>
        <v>36</v>
      </c>
      <c r="Q15" s="91">
        <f t="shared" si="3"/>
        <v>71</v>
      </c>
      <c r="R15" s="47">
        <v>47</v>
      </c>
      <c r="S15" s="47"/>
      <c r="T15" s="47">
        <v>12</v>
      </c>
      <c r="U15" s="47">
        <v>2</v>
      </c>
      <c r="V15" s="47"/>
      <c r="W15" s="47">
        <v>10</v>
      </c>
      <c r="X15" s="47"/>
      <c r="Y15" s="47"/>
      <c r="Z15" s="94">
        <f t="shared" si="11"/>
        <v>335</v>
      </c>
      <c r="AA15" s="83">
        <f t="shared" si="4"/>
        <v>0</v>
      </c>
      <c r="AB15" s="47"/>
      <c r="AC15" s="47"/>
      <c r="AD15" s="47"/>
      <c r="AE15" s="47"/>
      <c r="AF15" s="47"/>
      <c r="AG15" s="47"/>
      <c r="AH15" s="47"/>
      <c r="AI15" s="94">
        <f t="shared" si="12"/>
        <v>13</v>
      </c>
      <c r="AJ15" s="35"/>
      <c r="AK15" s="18">
        <v>41193</v>
      </c>
      <c r="AL15" s="83">
        <f t="shared" si="5"/>
        <v>0</v>
      </c>
      <c r="AM15" s="47"/>
      <c r="AN15" s="47"/>
      <c r="AO15" s="47"/>
      <c r="AP15" s="47"/>
      <c r="AQ15" s="94">
        <f t="shared" si="13"/>
        <v>0</v>
      </c>
      <c r="AR15" s="18">
        <v>41193</v>
      </c>
      <c r="AS15" s="83">
        <f t="shared" si="6"/>
        <v>0</v>
      </c>
      <c r="AT15" s="47"/>
      <c r="AU15" s="47"/>
      <c r="AV15" s="94">
        <f t="shared" si="14"/>
        <v>0</v>
      </c>
      <c r="AW15" s="83">
        <f t="shared" si="7"/>
        <v>0</v>
      </c>
      <c r="AX15" s="47"/>
      <c r="AY15" s="47"/>
      <c r="AZ15" s="94">
        <f t="shared" si="15"/>
        <v>0</v>
      </c>
      <c r="BA15" s="99">
        <f t="shared" si="8"/>
        <v>0</v>
      </c>
      <c r="BB15" s="47"/>
      <c r="BC15" s="47"/>
      <c r="BD15" s="47"/>
      <c r="BE15" s="47"/>
      <c r="BF15" s="94">
        <f t="shared" si="16"/>
        <v>0</v>
      </c>
      <c r="BG15" s="99">
        <f t="shared" si="9"/>
        <v>0</v>
      </c>
      <c r="BH15" s="47"/>
      <c r="BI15" s="47"/>
      <c r="BJ15" s="94">
        <f t="shared" si="17"/>
        <v>0</v>
      </c>
      <c r="BK15" s="99">
        <f t="shared" si="19"/>
        <v>0</v>
      </c>
      <c r="BL15" s="47"/>
      <c r="BM15" s="47"/>
      <c r="BN15" s="91">
        <f t="shared" si="18"/>
        <v>0</v>
      </c>
      <c r="BO15" s="116" t="s">
        <v>170</v>
      </c>
    </row>
    <row r="16" spans="1:67" x14ac:dyDescent="0.2">
      <c r="A16" s="18">
        <v>41194</v>
      </c>
      <c r="B16">
        <f t="shared" si="0"/>
        <v>23</v>
      </c>
      <c r="C16">
        <f t="shared" si="10"/>
        <v>407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36</v>
      </c>
      <c r="Q16" s="91">
        <f t="shared" si="3"/>
        <v>23</v>
      </c>
      <c r="R16" s="47">
        <v>18</v>
      </c>
      <c r="S16" s="47"/>
      <c r="T16" s="47">
        <v>1</v>
      </c>
      <c r="U16" s="47">
        <v>1</v>
      </c>
      <c r="V16" s="47"/>
      <c r="W16" s="47">
        <v>3</v>
      </c>
      <c r="X16" s="47"/>
      <c r="Y16" s="47"/>
      <c r="Z16" s="94">
        <f t="shared" si="11"/>
        <v>358</v>
      </c>
      <c r="AA16" s="83">
        <f t="shared" si="4"/>
        <v>0</v>
      </c>
      <c r="AB16" s="47"/>
      <c r="AC16" s="47"/>
      <c r="AD16" s="47"/>
      <c r="AE16" s="47"/>
      <c r="AF16" s="47"/>
      <c r="AG16" s="47"/>
      <c r="AH16" s="47"/>
      <c r="AI16" s="94">
        <f t="shared" si="12"/>
        <v>13</v>
      </c>
      <c r="AJ16" s="35"/>
      <c r="AK16" s="18">
        <v>41194</v>
      </c>
      <c r="AL16" s="83">
        <f t="shared" si="5"/>
        <v>0</v>
      </c>
      <c r="AM16" s="47"/>
      <c r="AN16" s="47"/>
      <c r="AO16" s="47"/>
      <c r="AP16" s="47"/>
      <c r="AQ16" s="94">
        <f t="shared" si="13"/>
        <v>0</v>
      </c>
      <c r="AR16" s="18">
        <v>41194</v>
      </c>
      <c r="AS16" s="83">
        <f t="shared" si="6"/>
        <v>0</v>
      </c>
      <c r="AT16" s="47"/>
      <c r="AU16" s="47"/>
      <c r="AV16" s="94">
        <f t="shared" si="14"/>
        <v>0</v>
      </c>
      <c r="AW16" s="83">
        <f t="shared" si="7"/>
        <v>0</v>
      </c>
      <c r="AX16" s="47"/>
      <c r="AY16" s="47"/>
      <c r="AZ16" s="94">
        <f t="shared" si="15"/>
        <v>0</v>
      </c>
      <c r="BA16" s="99">
        <f t="shared" si="8"/>
        <v>0</v>
      </c>
      <c r="BB16" s="47"/>
      <c r="BC16" s="47"/>
      <c r="BD16" s="47"/>
      <c r="BE16" s="47"/>
      <c r="BF16" s="94">
        <f t="shared" si="16"/>
        <v>0</v>
      </c>
      <c r="BG16" s="99">
        <f t="shared" si="9"/>
        <v>0</v>
      </c>
      <c r="BH16" s="47"/>
      <c r="BI16" s="47"/>
      <c r="BJ16" s="94">
        <f t="shared" si="17"/>
        <v>0</v>
      </c>
      <c r="BK16" s="99">
        <f t="shared" si="19"/>
        <v>0</v>
      </c>
      <c r="BL16" s="47"/>
      <c r="BM16" s="47"/>
      <c r="BN16" s="91">
        <f t="shared" si="18"/>
        <v>0</v>
      </c>
      <c r="BO16" s="141" t="s">
        <v>171</v>
      </c>
    </row>
    <row r="17" spans="1:67" x14ac:dyDescent="0.2">
      <c r="A17" s="18">
        <v>41195</v>
      </c>
      <c r="B17">
        <f t="shared" si="0"/>
        <v>111</v>
      </c>
      <c r="C17">
        <f t="shared" si="10"/>
        <v>518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36</v>
      </c>
      <c r="Q17" s="91">
        <f t="shared" si="3"/>
        <v>111</v>
      </c>
      <c r="R17" s="47">
        <v>85</v>
      </c>
      <c r="S17" s="47"/>
      <c r="T17" s="47">
        <v>10</v>
      </c>
      <c r="U17" s="47">
        <v>2</v>
      </c>
      <c r="V17" s="47"/>
      <c r="W17" s="47">
        <v>13</v>
      </c>
      <c r="X17" s="47"/>
      <c r="Y17" s="47">
        <v>1</v>
      </c>
      <c r="Z17" s="94">
        <f t="shared" si="11"/>
        <v>469</v>
      </c>
      <c r="AA17" s="83">
        <f t="shared" si="4"/>
        <v>0</v>
      </c>
      <c r="AB17" s="47"/>
      <c r="AC17" s="47"/>
      <c r="AD17" s="47"/>
      <c r="AE17" s="47"/>
      <c r="AF17" s="47"/>
      <c r="AG17" s="47"/>
      <c r="AH17" s="47"/>
      <c r="AI17" s="94">
        <f t="shared" si="12"/>
        <v>13</v>
      </c>
      <c r="AJ17" s="35"/>
      <c r="AK17" s="18">
        <v>41195</v>
      </c>
      <c r="AL17" s="83">
        <f t="shared" si="5"/>
        <v>0</v>
      </c>
      <c r="AM17" s="47"/>
      <c r="AN17" s="47"/>
      <c r="AO17" s="47"/>
      <c r="AP17" s="47"/>
      <c r="AQ17" s="94">
        <f t="shared" si="13"/>
        <v>0</v>
      </c>
      <c r="AR17" s="18">
        <v>41195</v>
      </c>
      <c r="AS17" s="83">
        <f t="shared" si="6"/>
        <v>0</v>
      </c>
      <c r="AT17" s="47"/>
      <c r="AU17" s="47"/>
      <c r="AV17" s="94">
        <f t="shared" si="14"/>
        <v>0</v>
      </c>
      <c r="AW17" s="83">
        <f t="shared" si="7"/>
        <v>0</v>
      </c>
      <c r="AX17" s="47"/>
      <c r="AY17" s="47"/>
      <c r="AZ17" s="94">
        <f t="shared" si="15"/>
        <v>0</v>
      </c>
      <c r="BA17" s="99">
        <f t="shared" si="8"/>
        <v>0</v>
      </c>
      <c r="BB17" s="47"/>
      <c r="BC17" s="47"/>
      <c r="BD17" s="47"/>
      <c r="BE17" s="47"/>
      <c r="BF17" s="94">
        <f t="shared" si="16"/>
        <v>0</v>
      </c>
      <c r="BG17" s="99">
        <f t="shared" si="9"/>
        <v>0</v>
      </c>
      <c r="BH17" s="47"/>
      <c r="BI17" s="47"/>
      <c r="BJ17" s="94">
        <f t="shared" si="17"/>
        <v>0</v>
      </c>
      <c r="BK17" s="99">
        <f t="shared" si="19"/>
        <v>0</v>
      </c>
      <c r="BL17" s="47"/>
      <c r="BM17" s="47"/>
      <c r="BN17" s="91">
        <f t="shared" si="18"/>
        <v>0</v>
      </c>
      <c r="BO17" s="116" t="s">
        <v>172</v>
      </c>
    </row>
    <row r="18" spans="1:67" x14ac:dyDescent="0.2">
      <c r="A18" s="18">
        <v>41196</v>
      </c>
      <c r="B18">
        <f t="shared" si="0"/>
        <v>0</v>
      </c>
      <c r="C18">
        <f t="shared" si="10"/>
        <v>518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36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11"/>
        <v>469</v>
      </c>
      <c r="AA18" s="83">
        <f t="shared" si="4"/>
        <v>0</v>
      </c>
      <c r="AB18" s="47"/>
      <c r="AC18" s="47"/>
      <c r="AD18" s="47"/>
      <c r="AE18" s="47"/>
      <c r="AF18" s="47"/>
      <c r="AG18" s="47"/>
      <c r="AH18" s="47"/>
      <c r="AI18" s="94">
        <f t="shared" si="12"/>
        <v>13</v>
      </c>
      <c r="AJ18" s="35"/>
      <c r="AK18" s="18">
        <v>41196</v>
      </c>
      <c r="AL18" s="83">
        <f t="shared" si="5"/>
        <v>0</v>
      </c>
      <c r="AM18" s="47"/>
      <c r="AN18" s="47"/>
      <c r="AO18" s="47"/>
      <c r="AP18" s="47"/>
      <c r="AQ18" s="94">
        <f t="shared" si="13"/>
        <v>0</v>
      </c>
      <c r="AR18" s="18">
        <v>41196</v>
      </c>
      <c r="AS18" s="83">
        <f t="shared" si="6"/>
        <v>0</v>
      </c>
      <c r="AT18" s="47"/>
      <c r="AU18" s="47"/>
      <c r="AV18" s="94">
        <f t="shared" si="14"/>
        <v>0</v>
      </c>
      <c r="AW18" s="83">
        <f t="shared" si="7"/>
        <v>0</v>
      </c>
      <c r="AX18" s="47"/>
      <c r="AY18" s="47"/>
      <c r="AZ18" s="94">
        <f t="shared" si="15"/>
        <v>0</v>
      </c>
      <c r="BA18" s="99">
        <f t="shared" si="8"/>
        <v>0</v>
      </c>
      <c r="BB18" s="47"/>
      <c r="BC18" s="47"/>
      <c r="BD18" s="47"/>
      <c r="BE18" s="47"/>
      <c r="BF18" s="94">
        <f t="shared" si="16"/>
        <v>0</v>
      </c>
      <c r="BG18" s="99">
        <f t="shared" si="9"/>
        <v>0</v>
      </c>
      <c r="BH18" s="47"/>
      <c r="BI18" s="47"/>
      <c r="BJ18" s="94">
        <f t="shared" si="17"/>
        <v>0</v>
      </c>
      <c r="BK18" s="99">
        <f t="shared" si="19"/>
        <v>0</v>
      </c>
      <c r="BL18" s="47"/>
      <c r="BM18" s="47"/>
      <c r="BN18" s="91">
        <f t="shared" si="18"/>
        <v>0</v>
      </c>
      <c r="BO18" s="141"/>
    </row>
    <row r="19" spans="1:67" x14ac:dyDescent="0.2">
      <c r="A19" s="18">
        <v>41197</v>
      </c>
      <c r="B19">
        <f t="shared" si="0"/>
        <v>684</v>
      </c>
      <c r="C19">
        <f t="shared" si="10"/>
        <v>1202</v>
      </c>
      <c r="D19" s="83">
        <f t="shared" si="1"/>
        <v>81</v>
      </c>
      <c r="E19" s="47">
        <v>81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117</v>
      </c>
      <c r="Q19" s="91">
        <f t="shared" si="3"/>
        <v>602</v>
      </c>
      <c r="R19" s="47">
        <v>381</v>
      </c>
      <c r="S19" s="47"/>
      <c r="T19" s="47">
        <v>97</v>
      </c>
      <c r="U19" s="47">
        <v>25</v>
      </c>
      <c r="V19" s="47"/>
      <c r="W19" s="47">
        <v>97</v>
      </c>
      <c r="X19" s="47"/>
      <c r="Y19" s="47">
        <v>2</v>
      </c>
      <c r="Z19" s="94">
        <f t="shared" si="11"/>
        <v>1071</v>
      </c>
      <c r="AA19" s="83">
        <f t="shared" si="4"/>
        <v>0</v>
      </c>
      <c r="AB19" s="47"/>
      <c r="AC19" s="47"/>
      <c r="AD19" s="47"/>
      <c r="AE19" s="47"/>
      <c r="AF19" s="47"/>
      <c r="AG19" s="47"/>
      <c r="AH19" s="47"/>
      <c r="AI19" s="94">
        <f t="shared" si="12"/>
        <v>13</v>
      </c>
      <c r="AJ19" s="35"/>
      <c r="AK19" s="18">
        <v>41197</v>
      </c>
      <c r="AL19" s="83">
        <f t="shared" si="5"/>
        <v>1</v>
      </c>
      <c r="AM19" s="47"/>
      <c r="AN19" s="47"/>
      <c r="AO19" s="47">
        <v>1</v>
      </c>
      <c r="AP19" s="47"/>
      <c r="AQ19" s="94">
        <f t="shared" si="13"/>
        <v>1</v>
      </c>
      <c r="AR19" s="18">
        <v>41197</v>
      </c>
      <c r="AS19" s="83">
        <f t="shared" si="6"/>
        <v>0</v>
      </c>
      <c r="AT19" s="47"/>
      <c r="AU19" s="47"/>
      <c r="AV19" s="94">
        <f t="shared" si="14"/>
        <v>0</v>
      </c>
      <c r="AW19" s="83">
        <f t="shared" si="7"/>
        <v>0</v>
      </c>
      <c r="AX19" s="47"/>
      <c r="AY19" s="47"/>
      <c r="AZ19" s="94">
        <f t="shared" si="15"/>
        <v>0</v>
      </c>
      <c r="BA19" s="99">
        <f t="shared" si="8"/>
        <v>0</v>
      </c>
      <c r="BB19" s="47"/>
      <c r="BC19" s="47"/>
      <c r="BD19" s="47"/>
      <c r="BE19" s="47"/>
      <c r="BF19" s="94">
        <f t="shared" si="16"/>
        <v>0</v>
      </c>
      <c r="BG19" s="99">
        <f t="shared" si="9"/>
        <v>0</v>
      </c>
      <c r="BH19" s="47"/>
      <c r="BI19" s="47"/>
      <c r="BJ19" s="94">
        <f t="shared" si="17"/>
        <v>0</v>
      </c>
      <c r="BK19" s="99">
        <f t="shared" si="19"/>
        <v>0</v>
      </c>
      <c r="BL19" s="47"/>
      <c r="BM19" s="47"/>
      <c r="BN19" s="91">
        <f t="shared" si="18"/>
        <v>0</v>
      </c>
      <c r="BO19" s="141" t="s">
        <v>173</v>
      </c>
    </row>
    <row r="20" spans="1:67" x14ac:dyDescent="0.2">
      <c r="A20" s="18">
        <v>41198</v>
      </c>
      <c r="B20">
        <f t="shared" si="0"/>
        <v>565</v>
      </c>
      <c r="C20">
        <f t="shared" si="10"/>
        <v>1767</v>
      </c>
      <c r="D20" s="83">
        <f t="shared" si="1"/>
        <v>57</v>
      </c>
      <c r="E20" s="47">
        <v>57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174</v>
      </c>
      <c r="Q20" s="91">
        <f t="shared" si="3"/>
        <v>507</v>
      </c>
      <c r="R20" s="47">
        <v>318</v>
      </c>
      <c r="S20" s="47"/>
      <c r="T20" s="47">
        <v>78</v>
      </c>
      <c r="U20" s="47">
        <v>19</v>
      </c>
      <c r="V20" s="47"/>
      <c r="W20" s="47">
        <v>92</v>
      </c>
      <c r="X20" s="47"/>
      <c r="Y20" s="47"/>
      <c r="Z20" s="94">
        <f t="shared" si="11"/>
        <v>1578</v>
      </c>
      <c r="AA20" s="83">
        <f t="shared" si="4"/>
        <v>0</v>
      </c>
      <c r="AB20" s="47"/>
      <c r="AC20" s="47"/>
      <c r="AD20" s="47"/>
      <c r="AE20" s="47"/>
      <c r="AF20" s="47"/>
      <c r="AG20" s="47"/>
      <c r="AH20" s="47"/>
      <c r="AI20" s="94">
        <f t="shared" si="12"/>
        <v>13</v>
      </c>
      <c r="AJ20" s="35"/>
      <c r="AK20" s="18">
        <v>41198</v>
      </c>
      <c r="AL20" s="83">
        <f t="shared" si="5"/>
        <v>1</v>
      </c>
      <c r="AM20" s="47"/>
      <c r="AN20" s="47"/>
      <c r="AO20" s="47">
        <v>1</v>
      </c>
      <c r="AP20" s="47"/>
      <c r="AQ20" s="94">
        <f t="shared" si="13"/>
        <v>2</v>
      </c>
      <c r="AR20" s="18">
        <v>41198</v>
      </c>
      <c r="AS20" s="83">
        <f t="shared" si="6"/>
        <v>0</v>
      </c>
      <c r="AT20" s="47"/>
      <c r="AU20" s="47"/>
      <c r="AV20" s="94">
        <f t="shared" si="14"/>
        <v>0</v>
      </c>
      <c r="AW20" s="83">
        <f t="shared" si="7"/>
        <v>0</v>
      </c>
      <c r="AX20" s="47"/>
      <c r="AY20" s="47"/>
      <c r="AZ20" s="94">
        <f t="shared" si="15"/>
        <v>0</v>
      </c>
      <c r="BA20" s="99">
        <f t="shared" si="8"/>
        <v>0</v>
      </c>
      <c r="BB20" s="47"/>
      <c r="BC20" s="47"/>
      <c r="BD20" s="47"/>
      <c r="BE20" s="47"/>
      <c r="BF20" s="94">
        <f t="shared" si="16"/>
        <v>0</v>
      </c>
      <c r="BG20" s="99">
        <f t="shared" si="9"/>
        <v>0</v>
      </c>
      <c r="BH20" s="47"/>
      <c r="BI20" s="47"/>
      <c r="BJ20" s="94">
        <f t="shared" si="17"/>
        <v>0</v>
      </c>
      <c r="BK20" s="99">
        <f t="shared" si="19"/>
        <v>0</v>
      </c>
      <c r="BL20" s="47"/>
      <c r="BM20" s="47"/>
      <c r="BN20" s="91">
        <f t="shared" si="18"/>
        <v>0</v>
      </c>
      <c r="BO20" s="141" t="s">
        <v>174</v>
      </c>
    </row>
    <row r="21" spans="1:67" x14ac:dyDescent="0.2">
      <c r="A21" s="18">
        <v>41199</v>
      </c>
      <c r="B21">
        <f t="shared" si="0"/>
        <v>466</v>
      </c>
      <c r="C21">
        <f t="shared" si="10"/>
        <v>2233</v>
      </c>
      <c r="D21" s="83">
        <f t="shared" si="1"/>
        <v>68</v>
      </c>
      <c r="E21" s="47">
        <v>68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242</v>
      </c>
      <c r="Q21" s="91">
        <f t="shared" si="3"/>
        <v>397</v>
      </c>
      <c r="R21" s="47">
        <v>241</v>
      </c>
      <c r="S21" s="47"/>
      <c r="T21" s="47">
        <v>55</v>
      </c>
      <c r="U21" s="47">
        <v>14</v>
      </c>
      <c r="V21" s="47"/>
      <c r="W21" s="47">
        <v>86</v>
      </c>
      <c r="X21" s="47"/>
      <c r="Y21" s="47">
        <v>1</v>
      </c>
      <c r="Z21" s="94">
        <f t="shared" si="11"/>
        <v>1975</v>
      </c>
      <c r="AA21" s="83">
        <f t="shared" si="4"/>
        <v>0</v>
      </c>
      <c r="AB21" s="47"/>
      <c r="AC21" s="47"/>
      <c r="AD21" s="47"/>
      <c r="AE21" s="47"/>
      <c r="AF21" s="47"/>
      <c r="AG21" s="47"/>
      <c r="AH21" s="47"/>
      <c r="AI21" s="94">
        <f t="shared" si="12"/>
        <v>13</v>
      </c>
      <c r="AJ21" s="35"/>
      <c r="AK21" s="18">
        <v>41199</v>
      </c>
      <c r="AL21" s="83">
        <f t="shared" si="5"/>
        <v>1</v>
      </c>
      <c r="AM21" s="47"/>
      <c r="AN21" s="47"/>
      <c r="AO21" s="47">
        <v>1</v>
      </c>
      <c r="AP21" s="47"/>
      <c r="AQ21" s="94">
        <f t="shared" si="13"/>
        <v>3</v>
      </c>
      <c r="AR21" s="18">
        <v>41199</v>
      </c>
      <c r="AS21" s="83">
        <f t="shared" si="6"/>
        <v>0</v>
      </c>
      <c r="AT21" s="47"/>
      <c r="AU21" s="47"/>
      <c r="AV21" s="94">
        <f t="shared" si="14"/>
        <v>0</v>
      </c>
      <c r="AW21" s="83">
        <f t="shared" si="7"/>
        <v>0</v>
      </c>
      <c r="AX21" s="47"/>
      <c r="AY21" s="47"/>
      <c r="AZ21" s="94">
        <f t="shared" si="15"/>
        <v>0</v>
      </c>
      <c r="BA21" s="99">
        <f t="shared" si="8"/>
        <v>0</v>
      </c>
      <c r="BB21" s="47"/>
      <c r="BC21" s="47"/>
      <c r="BD21" s="47"/>
      <c r="BE21" s="47"/>
      <c r="BF21" s="94">
        <f t="shared" si="16"/>
        <v>0</v>
      </c>
      <c r="BG21" s="99">
        <f t="shared" si="9"/>
        <v>0</v>
      </c>
      <c r="BH21" s="47"/>
      <c r="BI21" s="47"/>
      <c r="BJ21" s="94">
        <f t="shared" si="17"/>
        <v>0</v>
      </c>
      <c r="BK21" s="99">
        <f t="shared" si="19"/>
        <v>0</v>
      </c>
      <c r="BL21" s="47"/>
      <c r="BM21" s="47"/>
      <c r="BN21" s="91">
        <f t="shared" si="18"/>
        <v>0</v>
      </c>
      <c r="BO21" s="141" t="s">
        <v>175</v>
      </c>
    </row>
    <row r="22" spans="1:67" x14ac:dyDescent="0.2">
      <c r="A22" s="18">
        <v>41200</v>
      </c>
      <c r="B22">
        <f t="shared" si="0"/>
        <v>514</v>
      </c>
      <c r="C22">
        <f t="shared" si="10"/>
        <v>2747</v>
      </c>
      <c r="D22" s="83">
        <f t="shared" si="1"/>
        <v>76</v>
      </c>
      <c r="E22" s="47">
        <v>75</v>
      </c>
      <c r="F22" s="47"/>
      <c r="G22" s="47"/>
      <c r="H22" s="47"/>
      <c r="I22" s="47"/>
      <c r="J22" s="47"/>
      <c r="K22" s="47"/>
      <c r="L22" s="47"/>
      <c r="M22" s="47"/>
      <c r="N22" s="47"/>
      <c r="O22" s="47">
        <v>1</v>
      </c>
      <c r="P22" s="87">
        <f t="shared" si="2"/>
        <v>318</v>
      </c>
      <c r="Q22" s="91">
        <f t="shared" si="3"/>
        <v>437</v>
      </c>
      <c r="R22" s="47">
        <v>261</v>
      </c>
      <c r="S22" s="47"/>
      <c r="T22" s="47">
        <v>69</v>
      </c>
      <c r="U22" s="47">
        <v>17</v>
      </c>
      <c r="V22" s="47"/>
      <c r="W22" s="47">
        <v>88</v>
      </c>
      <c r="X22" s="47"/>
      <c r="Y22" s="47">
        <v>2</v>
      </c>
      <c r="Z22" s="94">
        <f t="shared" si="11"/>
        <v>2412</v>
      </c>
      <c r="AA22" s="83">
        <f t="shared" si="4"/>
        <v>0</v>
      </c>
      <c r="AB22" s="47"/>
      <c r="AC22" s="47"/>
      <c r="AD22" s="47"/>
      <c r="AE22" s="47"/>
      <c r="AF22" s="47"/>
      <c r="AG22" s="47"/>
      <c r="AH22" s="47"/>
      <c r="AI22" s="94">
        <f t="shared" si="12"/>
        <v>13</v>
      </c>
      <c r="AJ22" s="35"/>
      <c r="AK22" s="18">
        <v>41200</v>
      </c>
      <c r="AL22" s="83">
        <f t="shared" si="5"/>
        <v>1</v>
      </c>
      <c r="AM22" s="47"/>
      <c r="AN22" s="47"/>
      <c r="AO22" s="47">
        <v>1</v>
      </c>
      <c r="AP22" s="47"/>
      <c r="AQ22" s="94">
        <f t="shared" si="13"/>
        <v>4</v>
      </c>
      <c r="AR22" s="18">
        <v>41200</v>
      </c>
      <c r="AS22" s="83">
        <f t="shared" si="6"/>
        <v>0</v>
      </c>
      <c r="AT22" s="47"/>
      <c r="AU22" s="47"/>
      <c r="AV22" s="94">
        <f t="shared" si="14"/>
        <v>0</v>
      </c>
      <c r="AW22" s="83">
        <f t="shared" si="7"/>
        <v>0</v>
      </c>
      <c r="AX22" s="47"/>
      <c r="AY22" s="47"/>
      <c r="AZ22" s="94">
        <f t="shared" si="15"/>
        <v>0</v>
      </c>
      <c r="BA22" s="99">
        <f t="shared" si="8"/>
        <v>0</v>
      </c>
      <c r="BB22" s="47"/>
      <c r="BC22" s="47"/>
      <c r="BD22" s="47"/>
      <c r="BE22" s="47"/>
      <c r="BF22" s="94">
        <f t="shared" si="16"/>
        <v>0</v>
      </c>
      <c r="BG22" s="99">
        <f t="shared" si="9"/>
        <v>0</v>
      </c>
      <c r="BH22" s="47"/>
      <c r="BI22" s="47"/>
      <c r="BJ22" s="94">
        <f t="shared" si="17"/>
        <v>0</v>
      </c>
      <c r="BK22" s="99">
        <f t="shared" si="19"/>
        <v>0</v>
      </c>
      <c r="BL22" s="47"/>
      <c r="BM22" s="47"/>
      <c r="BN22" s="91">
        <f t="shared" si="18"/>
        <v>0</v>
      </c>
      <c r="BO22" s="141" t="s">
        <v>176</v>
      </c>
    </row>
    <row r="23" spans="1:67" x14ac:dyDescent="0.2">
      <c r="A23" s="18">
        <v>41201</v>
      </c>
      <c r="B23">
        <f t="shared" si="0"/>
        <v>56</v>
      </c>
      <c r="C23">
        <f t="shared" si="10"/>
        <v>2803</v>
      </c>
      <c r="D23" s="83">
        <f t="shared" si="1"/>
        <v>7</v>
      </c>
      <c r="E23" s="47">
        <v>7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325</v>
      </c>
      <c r="Q23" s="91">
        <f t="shared" si="3"/>
        <v>48</v>
      </c>
      <c r="R23" s="47">
        <v>28</v>
      </c>
      <c r="S23" s="47"/>
      <c r="T23" s="47">
        <v>7</v>
      </c>
      <c r="U23" s="47">
        <v>2</v>
      </c>
      <c r="V23" s="47"/>
      <c r="W23" s="47">
        <v>11</v>
      </c>
      <c r="X23" s="47"/>
      <c r="Y23" s="47"/>
      <c r="Z23" s="94">
        <f t="shared" si="11"/>
        <v>2460</v>
      </c>
      <c r="AA23" s="83">
        <f t="shared" si="4"/>
        <v>0</v>
      </c>
      <c r="AB23" s="47"/>
      <c r="AC23" s="47"/>
      <c r="AD23" s="47"/>
      <c r="AE23" s="47"/>
      <c r="AF23" s="47"/>
      <c r="AG23" s="47"/>
      <c r="AH23" s="47"/>
      <c r="AI23" s="94">
        <f t="shared" si="12"/>
        <v>13</v>
      </c>
      <c r="AJ23" s="35"/>
      <c r="AK23" s="18">
        <v>41201</v>
      </c>
      <c r="AL23" s="83">
        <f t="shared" si="5"/>
        <v>0</v>
      </c>
      <c r="AM23" s="47"/>
      <c r="AN23" s="47"/>
      <c r="AO23" s="47"/>
      <c r="AP23" s="47"/>
      <c r="AQ23" s="94">
        <f t="shared" si="13"/>
        <v>4</v>
      </c>
      <c r="AR23" s="18">
        <v>41201</v>
      </c>
      <c r="AS23" s="83">
        <f t="shared" si="6"/>
        <v>0</v>
      </c>
      <c r="AT23" s="47"/>
      <c r="AU23" s="47"/>
      <c r="AV23" s="94">
        <f t="shared" si="14"/>
        <v>0</v>
      </c>
      <c r="AW23" s="83">
        <f t="shared" si="7"/>
        <v>0</v>
      </c>
      <c r="AX23" s="47"/>
      <c r="AY23" s="47"/>
      <c r="AZ23" s="94">
        <f t="shared" si="15"/>
        <v>0</v>
      </c>
      <c r="BA23" s="99">
        <f t="shared" si="8"/>
        <v>1</v>
      </c>
      <c r="BB23" s="47"/>
      <c r="BC23" s="47">
        <v>1</v>
      </c>
      <c r="BD23" s="47"/>
      <c r="BE23" s="47"/>
      <c r="BF23" s="94">
        <f t="shared" si="16"/>
        <v>1</v>
      </c>
      <c r="BG23" s="99">
        <f t="shared" si="9"/>
        <v>0</v>
      </c>
      <c r="BH23" s="47"/>
      <c r="BI23" s="47"/>
      <c r="BJ23" s="94">
        <f t="shared" si="17"/>
        <v>0</v>
      </c>
      <c r="BK23" s="99">
        <f t="shared" si="19"/>
        <v>0</v>
      </c>
      <c r="BL23" s="47"/>
      <c r="BM23" s="47"/>
      <c r="BN23" s="91">
        <f t="shared" si="18"/>
        <v>0</v>
      </c>
      <c r="BO23" s="141" t="s">
        <v>177</v>
      </c>
    </row>
    <row r="24" spans="1:67" x14ac:dyDescent="0.2">
      <c r="A24" s="18">
        <v>41202</v>
      </c>
      <c r="B24">
        <f t="shared" si="0"/>
        <v>114</v>
      </c>
      <c r="C24">
        <f t="shared" si="10"/>
        <v>2917</v>
      </c>
      <c r="D24" s="83">
        <f t="shared" si="1"/>
        <v>3</v>
      </c>
      <c r="E24" s="47">
        <v>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328</v>
      </c>
      <c r="Q24" s="91">
        <f t="shared" si="3"/>
        <v>110</v>
      </c>
      <c r="R24" s="47">
        <v>68</v>
      </c>
      <c r="S24" s="47"/>
      <c r="T24" s="47">
        <v>10</v>
      </c>
      <c r="U24" s="47">
        <v>2</v>
      </c>
      <c r="V24" s="47"/>
      <c r="W24" s="47">
        <v>30</v>
      </c>
      <c r="X24" s="47"/>
      <c r="Y24" s="47"/>
      <c r="Z24" s="94">
        <f t="shared" si="11"/>
        <v>2570</v>
      </c>
      <c r="AA24" s="83">
        <f t="shared" si="4"/>
        <v>0</v>
      </c>
      <c r="AB24" s="47"/>
      <c r="AC24" s="47"/>
      <c r="AD24" s="47"/>
      <c r="AE24" s="47"/>
      <c r="AF24" s="47"/>
      <c r="AG24" s="47"/>
      <c r="AH24" s="47"/>
      <c r="AI24" s="94">
        <f t="shared" si="12"/>
        <v>13</v>
      </c>
      <c r="AJ24" s="35"/>
      <c r="AK24" s="18">
        <v>41202</v>
      </c>
      <c r="AL24" s="83">
        <f t="shared" si="5"/>
        <v>1</v>
      </c>
      <c r="AM24" s="47"/>
      <c r="AN24" s="47"/>
      <c r="AO24" s="47">
        <v>1</v>
      </c>
      <c r="AP24" s="47"/>
      <c r="AQ24" s="94">
        <f t="shared" si="13"/>
        <v>5</v>
      </c>
      <c r="AR24" s="18">
        <v>41202</v>
      </c>
      <c r="AS24" s="83">
        <f t="shared" si="6"/>
        <v>0</v>
      </c>
      <c r="AT24" s="47"/>
      <c r="AU24" s="47"/>
      <c r="AV24" s="94">
        <f t="shared" si="14"/>
        <v>0</v>
      </c>
      <c r="AW24" s="83">
        <f t="shared" si="7"/>
        <v>0</v>
      </c>
      <c r="AX24" s="47"/>
      <c r="AY24" s="47"/>
      <c r="AZ24" s="94">
        <f t="shared" si="15"/>
        <v>0</v>
      </c>
      <c r="BA24" s="99">
        <f t="shared" si="8"/>
        <v>0</v>
      </c>
      <c r="BB24" s="47"/>
      <c r="BC24" s="47"/>
      <c r="BD24" s="47"/>
      <c r="BE24" s="47"/>
      <c r="BF24" s="94">
        <f t="shared" si="16"/>
        <v>1</v>
      </c>
      <c r="BG24" s="99">
        <f t="shared" si="9"/>
        <v>0</v>
      </c>
      <c r="BH24" s="47"/>
      <c r="BI24" s="47"/>
      <c r="BJ24" s="94">
        <f t="shared" si="17"/>
        <v>0</v>
      </c>
      <c r="BK24" s="99">
        <f t="shared" si="19"/>
        <v>0</v>
      </c>
      <c r="BL24" s="47"/>
      <c r="BM24" s="47"/>
      <c r="BN24" s="91">
        <f t="shared" si="18"/>
        <v>0</v>
      </c>
      <c r="BO24" s="141" t="s">
        <v>178</v>
      </c>
    </row>
    <row r="25" spans="1:67" x14ac:dyDescent="0.2">
      <c r="A25" s="18">
        <v>41203</v>
      </c>
      <c r="B25">
        <f t="shared" si="0"/>
        <v>50</v>
      </c>
      <c r="C25">
        <f t="shared" si="10"/>
        <v>2967</v>
      </c>
      <c r="D25" s="83">
        <f t="shared" si="1"/>
        <v>20</v>
      </c>
      <c r="E25" s="47">
        <v>20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348</v>
      </c>
      <c r="Q25" s="91">
        <f t="shared" si="3"/>
        <v>30</v>
      </c>
      <c r="R25" s="47">
        <v>19</v>
      </c>
      <c r="S25" s="47"/>
      <c r="T25" s="47">
        <v>3</v>
      </c>
      <c r="U25" s="47">
        <v>1</v>
      </c>
      <c r="V25" s="47"/>
      <c r="W25" s="47">
        <v>7</v>
      </c>
      <c r="X25" s="47"/>
      <c r="Y25" s="47"/>
      <c r="Z25" s="94">
        <f t="shared" si="11"/>
        <v>2600</v>
      </c>
      <c r="AA25" s="83">
        <f t="shared" si="4"/>
        <v>0</v>
      </c>
      <c r="AB25" s="47"/>
      <c r="AC25" s="47"/>
      <c r="AD25" s="47"/>
      <c r="AE25" s="47"/>
      <c r="AF25" s="47"/>
      <c r="AG25" s="47"/>
      <c r="AH25" s="47"/>
      <c r="AI25" s="94">
        <f t="shared" si="12"/>
        <v>13</v>
      </c>
      <c r="AJ25" s="35"/>
      <c r="AK25" s="18">
        <v>41203</v>
      </c>
      <c r="AL25" s="83">
        <f t="shared" si="5"/>
        <v>0</v>
      </c>
      <c r="AM25" s="47"/>
      <c r="AN25" s="47"/>
      <c r="AO25" s="47"/>
      <c r="AP25" s="47"/>
      <c r="AQ25" s="94">
        <f t="shared" si="13"/>
        <v>5</v>
      </c>
      <c r="AR25" s="18">
        <v>41203</v>
      </c>
      <c r="AS25" s="83">
        <f t="shared" si="6"/>
        <v>0</v>
      </c>
      <c r="AT25" s="47"/>
      <c r="AU25" s="47"/>
      <c r="AV25" s="94">
        <f t="shared" si="14"/>
        <v>0</v>
      </c>
      <c r="AW25" s="83">
        <f t="shared" si="7"/>
        <v>0</v>
      </c>
      <c r="AX25" s="47"/>
      <c r="AY25" s="47"/>
      <c r="AZ25" s="94">
        <f t="shared" si="15"/>
        <v>0</v>
      </c>
      <c r="BA25" s="99">
        <f t="shared" si="8"/>
        <v>0</v>
      </c>
      <c r="BB25" s="47"/>
      <c r="BC25" s="47"/>
      <c r="BD25" s="47"/>
      <c r="BE25" s="47"/>
      <c r="BF25" s="94">
        <f t="shared" si="16"/>
        <v>1</v>
      </c>
      <c r="BG25" s="99">
        <f t="shared" si="9"/>
        <v>0</v>
      </c>
      <c r="BH25" s="47"/>
      <c r="BI25" s="47"/>
      <c r="BJ25" s="94">
        <f t="shared" si="17"/>
        <v>0</v>
      </c>
      <c r="BK25" s="99">
        <f t="shared" si="19"/>
        <v>0</v>
      </c>
      <c r="BL25" s="47"/>
      <c r="BM25" s="47"/>
      <c r="BN25" s="91">
        <f t="shared" si="18"/>
        <v>0</v>
      </c>
      <c r="BO25" s="141" t="s">
        <v>179</v>
      </c>
    </row>
    <row r="26" spans="1:67" x14ac:dyDescent="0.2">
      <c r="A26" s="18">
        <v>41204</v>
      </c>
      <c r="B26">
        <f t="shared" si="0"/>
        <v>142</v>
      </c>
      <c r="C26">
        <f t="shared" si="10"/>
        <v>3109</v>
      </c>
      <c r="D26" s="83">
        <f t="shared" si="1"/>
        <v>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>
        <v>1</v>
      </c>
      <c r="P26" s="87">
        <f t="shared" si="2"/>
        <v>349</v>
      </c>
      <c r="Q26" s="91">
        <f t="shared" si="3"/>
        <v>141</v>
      </c>
      <c r="R26" s="47">
        <v>80</v>
      </c>
      <c r="S26" s="47"/>
      <c r="T26" s="47">
        <v>21</v>
      </c>
      <c r="U26" s="47">
        <v>6</v>
      </c>
      <c r="V26" s="47"/>
      <c r="W26" s="47">
        <v>34</v>
      </c>
      <c r="X26" s="47"/>
      <c r="Y26" s="47"/>
      <c r="Z26" s="94">
        <f t="shared" si="11"/>
        <v>2741</v>
      </c>
      <c r="AA26" s="83">
        <f t="shared" si="4"/>
        <v>0</v>
      </c>
      <c r="AB26" s="47"/>
      <c r="AC26" s="47"/>
      <c r="AD26" s="47"/>
      <c r="AE26" s="47"/>
      <c r="AF26" s="47"/>
      <c r="AG26" s="47"/>
      <c r="AH26" s="47"/>
      <c r="AI26" s="94">
        <f t="shared" si="12"/>
        <v>13</v>
      </c>
      <c r="AJ26" s="35"/>
      <c r="AK26" s="18">
        <v>41204</v>
      </c>
      <c r="AL26" s="83">
        <f t="shared" si="5"/>
        <v>0</v>
      </c>
      <c r="AM26" s="47"/>
      <c r="AN26" s="47"/>
      <c r="AO26" s="47"/>
      <c r="AP26" s="47"/>
      <c r="AQ26" s="94">
        <f t="shared" si="13"/>
        <v>5</v>
      </c>
      <c r="AR26" s="18">
        <v>41204</v>
      </c>
      <c r="AS26" s="83">
        <f>SUM(AT26:AU26)</f>
        <v>0</v>
      </c>
      <c r="AT26" s="47"/>
      <c r="AU26" s="47"/>
      <c r="AV26" s="94">
        <f t="shared" si="14"/>
        <v>0</v>
      </c>
      <c r="AW26" s="83">
        <f t="shared" si="7"/>
        <v>0</v>
      </c>
      <c r="AX26" s="47"/>
      <c r="AY26" s="47"/>
      <c r="AZ26" s="94">
        <f t="shared" si="15"/>
        <v>0</v>
      </c>
      <c r="BA26" s="99">
        <f t="shared" si="8"/>
        <v>0</v>
      </c>
      <c r="BB26" s="47"/>
      <c r="BC26" s="47"/>
      <c r="BD26" s="47"/>
      <c r="BE26" s="47"/>
      <c r="BF26" s="94">
        <f t="shared" si="16"/>
        <v>1</v>
      </c>
      <c r="BG26" s="99">
        <f t="shared" si="9"/>
        <v>0</v>
      </c>
      <c r="BH26" s="47"/>
      <c r="BI26" s="47"/>
      <c r="BJ26" s="94">
        <f t="shared" si="17"/>
        <v>0</v>
      </c>
      <c r="BK26" s="99">
        <f t="shared" si="19"/>
        <v>0</v>
      </c>
      <c r="BL26" s="47"/>
      <c r="BM26" s="47"/>
      <c r="BN26" s="91">
        <f t="shared" si="18"/>
        <v>0</v>
      </c>
      <c r="BO26" s="141" t="s">
        <v>180</v>
      </c>
    </row>
    <row r="27" spans="1:67" x14ac:dyDescent="0.2">
      <c r="A27" s="18">
        <v>41205</v>
      </c>
      <c r="B27">
        <f t="shared" si="0"/>
        <v>52</v>
      </c>
      <c r="C27">
        <f t="shared" si="10"/>
        <v>3161</v>
      </c>
      <c r="D27" s="83">
        <f t="shared" si="1"/>
        <v>1</v>
      </c>
      <c r="E27" s="47">
        <v>1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350</v>
      </c>
      <c r="Q27" s="91">
        <f t="shared" si="3"/>
        <v>51</v>
      </c>
      <c r="R27" s="47">
        <v>27</v>
      </c>
      <c r="S27" s="47"/>
      <c r="T27" s="47">
        <v>12</v>
      </c>
      <c r="U27" s="47">
        <v>2</v>
      </c>
      <c r="V27" s="47"/>
      <c r="W27" s="47">
        <v>9</v>
      </c>
      <c r="X27" s="47"/>
      <c r="Y27" s="47">
        <v>1</v>
      </c>
      <c r="Z27" s="94">
        <f t="shared" si="11"/>
        <v>2792</v>
      </c>
      <c r="AA27" s="83">
        <f t="shared" si="4"/>
        <v>0</v>
      </c>
      <c r="AB27" s="47"/>
      <c r="AC27" s="47"/>
      <c r="AD27" s="47"/>
      <c r="AE27" s="47"/>
      <c r="AF27" s="47"/>
      <c r="AG27" s="47"/>
      <c r="AH27" s="47"/>
      <c r="AI27" s="94">
        <f t="shared" si="12"/>
        <v>13</v>
      </c>
      <c r="AJ27" s="35"/>
      <c r="AK27" s="18">
        <v>41205</v>
      </c>
      <c r="AL27" s="83">
        <f t="shared" si="5"/>
        <v>0</v>
      </c>
      <c r="AM27" s="47"/>
      <c r="AN27" s="47"/>
      <c r="AO27" s="47"/>
      <c r="AP27" s="47"/>
      <c r="AQ27" s="94">
        <f t="shared" si="13"/>
        <v>5</v>
      </c>
      <c r="AR27" s="18">
        <v>41205</v>
      </c>
      <c r="AS27" s="83">
        <f t="shared" si="6"/>
        <v>0</v>
      </c>
      <c r="AT27" s="47"/>
      <c r="AU27" s="47"/>
      <c r="AV27" s="94">
        <f t="shared" si="14"/>
        <v>0</v>
      </c>
      <c r="AW27" s="83">
        <f t="shared" si="7"/>
        <v>0</v>
      </c>
      <c r="AX27" s="47"/>
      <c r="AY27" s="47"/>
      <c r="AZ27" s="94">
        <f t="shared" si="15"/>
        <v>0</v>
      </c>
      <c r="BA27" s="99">
        <f t="shared" si="8"/>
        <v>0</v>
      </c>
      <c r="BB27" s="47"/>
      <c r="BC27" s="47"/>
      <c r="BD27" s="47"/>
      <c r="BE27" s="47"/>
      <c r="BF27" s="94">
        <f t="shared" si="16"/>
        <v>1</v>
      </c>
      <c r="BG27" s="99">
        <f t="shared" si="9"/>
        <v>0</v>
      </c>
      <c r="BH27" s="47"/>
      <c r="BI27" s="47"/>
      <c r="BJ27" s="94">
        <f t="shared" si="17"/>
        <v>0</v>
      </c>
      <c r="BK27" s="99">
        <f t="shared" si="19"/>
        <v>0</v>
      </c>
      <c r="BL27" s="47"/>
      <c r="BM27" s="47"/>
      <c r="BN27" s="91">
        <f t="shared" si="18"/>
        <v>0</v>
      </c>
      <c r="BO27" s="141" t="s">
        <v>181</v>
      </c>
    </row>
    <row r="28" spans="1:67" x14ac:dyDescent="0.2">
      <c r="A28" s="18">
        <v>41206</v>
      </c>
      <c r="B28">
        <f t="shared" si="0"/>
        <v>26</v>
      </c>
      <c r="C28">
        <f t="shared" si="10"/>
        <v>3187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350</v>
      </c>
      <c r="Q28" s="91">
        <f t="shared" si="3"/>
        <v>25</v>
      </c>
      <c r="R28" s="47">
        <v>18</v>
      </c>
      <c r="S28" s="47"/>
      <c r="T28" s="47">
        <v>2</v>
      </c>
      <c r="U28" s="47">
        <v>1</v>
      </c>
      <c r="V28" s="47"/>
      <c r="W28" s="47">
        <v>4</v>
      </c>
      <c r="X28" s="47"/>
      <c r="Y28" s="47"/>
      <c r="Z28" s="94">
        <f t="shared" si="11"/>
        <v>2817</v>
      </c>
      <c r="AA28" s="83">
        <f t="shared" si="4"/>
        <v>0</v>
      </c>
      <c r="AB28" s="47"/>
      <c r="AC28" s="47"/>
      <c r="AD28" s="47"/>
      <c r="AE28" s="47"/>
      <c r="AF28" s="47"/>
      <c r="AG28" s="47"/>
      <c r="AH28" s="47"/>
      <c r="AI28" s="94">
        <f t="shared" si="12"/>
        <v>13</v>
      </c>
      <c r="AJ28" s="35"/>
      <c r="AK28" s="18">
        <v>41206</v>
      </c>
      <c r="AL28" s="83">
        <f t="shared" si="5"/>
        <v>0</v>
      </c>
      <c r="AM28" s="47"/>
      <c r="AN28" s="47"/>
      <c r="AO28" s="47"/>
      <c r="AP28" s="47"/>
      <c r="AQ28" s="94">
        <f t="shared" si="13"/>
        <v>5</v>
      </c>
      <c r="AR28" s="18">
        <v>41206</v>
      </c>
      <c r="AS28" s="83">
        <f t="shared" si="6"/>
        <v>0</v>
      </c>
      <c r="AT28" s="47"/>
      <c r="AU28" s="47"/>
      <c r="AV28" s="94">
        <f t="shared" si="14"/>
        <v>0</v>
      </c>
      <c r="AW28" s="83">
        <f t="shared" si="7"/>
        <v>0</v>
      </c>
      <c r="AX28" s="47"/>
      <c r="AY28" s="47"/>
      <c r="AZ28" s="94">
        <f t="shared" si="15"/>
        <v>0</v>
      </c>
      <c r="BA28" s="99">
        <f t="shared" si="8"/>
        <v>1</v>
      </c>
      <c r="BB28" s="47"/>
      <c r="BC28" s="47">
        <v>1</v>
      </c>
      <c r="BD28" s="47"/>
      <c r="BE28" s="47"/>
      <c r="BF28" s="94">
        <f t="shared" si="16"/>
        <v>2</v>
      </c>
      <c r="BG28" s="99">
        <f t="shared" si="9"/>
        <v>0</v>
      </c>
      <c r="BH28" s="47"/>
      <c r="BI28" s="47" t="s">
        <v>59</v>
      </c>
      <c r="BJ28" s="94">
        <f t="shared" si="17"/>
        <v>0</v>
      </c>
      <c r="BK28" s="99">
        <f t="shared" si="19"/>
        <v>0</v>
      </c>
      <c r="BL28" s="47"/>
      <c r="BM28" s="47"/>
      <c r="BN28" s="91">
        <f t="shared" si="18"/>
        <v>0</v>
      </c>
      <c r="BO28" s="116" t="s">
        <v>182</v>
      </c>
    </row>
    <row r="29" spans="1:67" x14ac:dyDescent="0.2">
      <c r="A29" s="18">
        <v>41207</v>
      </c>
      <c r="B29">
        <f t="shared" si="0"/>
        <v>28</v>
      </c>
      <c r="C29">
        <f t="shared" si="10"/>
        <v>3215</v>
      </c>
      <c r="D29" s="83">
        <f t="shared" si="1"/>
        <v>3</v>
      </c>
      <c r="E29" s="47">
        <v>3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353</v>
      </c>
      <c r="Q29" s="91">
        <f t="shared" si="3"/>
        <v>25</v>
      </c>
      <c r="R29" s="47">
        <v>13</v>
      </c>
      <c r="S29" s="47"/>
      <c r="T29" s="47">
        <v>7</v>
      </c>
      <c r="U29" s="47">
        <v>1</v>
      </c>
      <c r="V29" s="47"/>
      <c r="W29" s="47">
        <v>4</v>
      </c>
      <c r="X29" s="47"/>
      <c r="Y29" s="47"/>
      <c r="Z29" s="94">
        <f t="shared" si="11"/>
        <v>2842</v>
      </c>
      <c r="AA29" s="83">
        <f t="shared" si="4"/>
        <v>0</v>
      </c>
      <c r="AB29" s="47"/>
      <c r="AC29" s="47"/>
      <c r="AD29" s="47"/>
      <c r="AE29" s="47"/>
      <c r="AF29" s="47"/>
      <c r="AG29" s="47"/>
      <c r="AH29" s="47"/>
      <c r="AI29" s="94">
        <f t="shared" si="12"/>
        <v>13</v>
      </c>
      <c r="AJ29" s="35"/>
      <c r="AK29" s="18">
        <v>41207</v>
      </c>
      <c r="AL29" s="83">
        <f t="shared" si="5"/>
        <v>0</v>
      </c>
      <c r="AM29" s="47"/>
      <c r="AN29" s="47"/>
      <c r="AO29" s="47"/>
      <c r="AP29" s="47"/>
      <c r="AQ29" s="94">
        <f t="shared" si="13"/>
        <v>5</v>
      </c>
      <c r="AR29" s="18">
        <v>41207</v>
      </c>
      <c r="AS29" s="83">
        <f t="shared" si="6"/>
        <v>0</v>
      </c>
      <c r="AT29" s="47"/>
      <c r="AU29" s="47"/>
      <c r="AV29" s="94">
        <f t="shared" si="14"/>
        <v>0</v>
      </c>
      <c r="AW29" s="83">
        <f t="shared" si="7"/>
        <v>0</v>
      </c>
      <c r="AX29" s="47"/>
      <c r="AY29" s="47"/>
      <c r="AZ29" s="94">
        <f t="shared" si="15"/>
        <v>0</v>
      </c>
      <c r="BA29" s="99">
        <f t="shared" si="8"/>
        <v>0</v>
      </c>
      <c r="BB29" s="47"/>
      <c r="BC29" s="47"/>
      <c r="BD29" s="47"/>
      <c r="BE29" s="47"/>
      <c r="BF29" s="94">
        <f t="shared" si="16"/>
        <v>2</v>
      </c>
      <c r="BG29" s="99">
        <f t="shared" si="9"/>
        <v>0</v>
      </c>
      <c r="BH29" s="47"/>
      <c r="BI29" s="47"/>
      <c r="BJ29" s="94">
        <f t="shared" si="17"/>
        <v>0</v>
      </c>
      <c r="BK29" s="99">
        <f t="shared" si="19"/>
        <v>0</v>
      </c>
      <c r="BL29" s="47"/>
      <c r="BM29" s="47"/>
      <c r="BN29" s="91">
        <f t="shared" si="18"/>
        <v>0</v>
      </c>
      <c r="BO29" s="116" t="s">
        <v>183</v>
      </c>
    </row>
    <row r="30" spans="1:67" x14ac:dyDescent="0.2">
      <c r="A30" s="18">
        <v>41208</v>
      </c>
      <c r="B30">
        <f t="shared" si="0"/>
        <v>9</v>
      </c>
      <c r="C30">
        <f t="shared" si="10"/>
        <v>3224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353</v>
      </c>
      <c r="Q30" s="91">
        <f t="shared" si="3"/>
        <v>9</v>
      </c>
      <c r="R30" s="47">
        <v>7</v>
      </c>
      <c r="S30" s="47"/>
      <c r="T30" s="47"/>
      <c r="U30" s="47">
        <v>1</v>
      </c>
      <c r="V30" s="47"/>
      <c r="W30" s="47">
        <v>1</v>
      </c>
      <c r="X30" s="47"/>
      <c r="Y30" s="47"/>
      <c r="Z30" s="94">
        <f t="shared" si="11"/>
        <v>2851</v>
      </c>
      <c r="AA30" s="83">
        <f t="shared" si="4"/>
        <v>0</v>
      </c>
      <c r="AB30" s="47"/>
      <c r="AC30" s="47"/>
      <c r="AD30" s="47"/>
      <c r="AE30" s="47"/>
      <c r="AF30" s="47"/>
      <c r="AG30" s="47"/>
      <c r="AH30" s="47"/>
      <c r="AI30" s="94">
        <f t="shared" si="12"/>
        <v>13</v>
      </c>
      <c r="AJ30" s="35"/>
      <c r="AK30" s="18">
        <v>41208</v>
      </c>
      <c r="AL30" s="83">
        <f t="shared" si="5"/>
        <v>0</v>
      </c>
      <c r="AM30" s="47"/>
      <c r="AN30" s="47"/>
      <c r="AO30" s="47"/>
      <c r="AP30" s="47"/>
      <c r="AQ30" s="94">
        <f t="shared" si="13"/>
        <v>5</v>
      </c>
      <c r="AR30" s="18">
        <v>41208</v>
      </c>
      <c r="AS30" s="83">
        <f t="shared" si="6"/>
        <v>0</v>
      </c>
      <c r="AT30" s="47"/>
      <c r="AU30" s="47"/>
      <c r="AV30" s="94">
        <f t="shared" si="14"/>
        <v>0</v>
      </c>
      <c r="AW30" s="83">
        <f t="shared" si="7"/>
        <v>0</v>
      </c>
      <c r="AX30" s="47"/>
      <c r="AY30" s="47"/>
      <c r="AZ30" s="94">
        <f t="shared" si="15"/>
        <v>0</v>
      </c>
      <c r="BA30" s="99">
        <f t="shared" si="8"/>
        <v>0</v>
      </c>
      <c r="BB30" s="47"/>
      <c r="BC30" s="47"/>
      <c r="BD30" s="47"/>
      <c r="BE30" s="47"/>
      <c r="BF30" s="94">
        <f t="shared" si="16"/>
        <v>2</v>
      </c>
      <c r="BG30" s="99">
        <f t="shared" si="9"/>
        <v>0</v>
      </c>
      <c r="BH30" s="47"/>
      <c r="BI30" s="47"/>
      <c r="BJ30" s="94">
        <f t="shared" si="17"/>
        <v>0</v>
      </c>
      <c r="BK30" s="99">
        <f t="shared" si="19"/>
        <v>0</v>
      </c>
      <c r="BL30" s="47"/>
      <c r="BM30" s="47"/>
      <c r="BN30" s="91">
        <f t="shared" si="18"/>
        <v>0</v>
      </c>
      <c r="BO30" s="116" t="s">
        <v>184</v>
      </c>
    </row>
    <row r="31" spans="1:67" x14ac:dyDescent="0.2">
      <c r="A31" s="18">
        <v>41209</v>
      </c>
      <c r="B31">
        <f t="shared" si="0"/>
        <v>64</v>
      </c>
      <c r="C31">
        <f t="shared" si="10"/>
        <v>3288</v>
      </c>
      <c r="D31" s="83">
        <f t="shared" si="1"/>
        <v>0</v>
      </c>
      <c r="E31" s="10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353</v>
      </c>
      <c r="Q31" s="91">
        <f t="shared" si="3"/>
        <v>64</v>
      </c>
      <c r="R31" s="47">
        <v>35</v>
      </c>
      <c r="S31" s="47"/>
      <c r="T31" s="47">
        <v>12</v>
      </c>
      <c r="U31" s="47">
        <v>2</v>
      </c>
      <c r="V31" s="47"/>
      <c r="W31" s="47">
        <v>15</v>
      </c>
      <c r="X31" s="47"/>
      <c r="Y31" s="47"/>
      <c r="Z31" s="94">
        <f t="shared" si="11"/>
        <v>2915</v>
      </c>
      <c r="AA31" s="83">
        <f t="shared" si="4"/>
        <v>0</v>
      </c>
      <c r="AB31" s="47"/>
      <c r="AC31" s="47"/>
      <c r="AD31" s="47"/>
      <c r="AE31" s="47"/>
      <c r="AF31" s="47"/>
      <c r="AG31" s="47"/>
      <c r="AH31" s="47"/>
      <c r="AI31" s="94">
        <f t="shared" si="12"/>
        <v>13</v>
      </c>
      <c r="AJ31" s="35"/>
      <c r="AK31" s="18">
        <v>41209</v>
      </c>
      <c r="AL31" s="83">
        <f t="shared" si="5"/>
        <v>0</v>
      </c>
      <c r="AM31" s="47"/>
      <c r="AN31" s="47"/>
      <c r="AO31" s="47"/>
      <c r="AP31" s="47"/>
      <c r="AQ31" s="94">
        <f t="shared" si="13"/>
        <v>5</v>
      </c>
      <c r="AR31" s="18">
        <v>41209</v>
      </c>
      <c r="AS31" s="83">
        <f t="shared" si="6"/>
        <v>0</v>
      </c>
      <c r="AT31" s="47"/>
      <c r="AU31" s="47"/>
      <c r="AV31" s="94">
        <f t="shared" si="14"/>
        <v>0</v>
      </c>
      <c r="AW31" s="83">
        <f t="shared" si="7"/>
        <v>0</v>
      </c>
      <c r="AX31" s="47"/>
      <c r="AY31" s="47"/>
      <c r="AZ31" s="94">
        <f t="shared" si="15"/>
        <v>0</v>
      </c>
      <c r="BA31" s="99">
        <f t="shared" si="8"/>
        <v>0</v>
      </c>
      <c r="BB31" s="47"/>
      <c r="BC31" s="47"/>
      <c r="BD31" s="47"/>
      <c r="BE31" s="47"/>
      <c r="BF31" s="94">
        <f t="shared" si="16"/>
        <v>2</v>
      </c>
      <c r="BG31" s="99">
        <f t="shared" si="9"/>
        <v>0</v>
      </c>
      <c r="BH31" s="47"/>
      <c r="BI31" s="47"/>
      <c r="BJ31" s="94">
        <f t="shared" si="17"/>
        <v>0</v>
      </c>
      <c r="BK31" s="99">
        <f t="shared" si="19"/>
        <v>0</v>
      </c>
      <c r="BL31" s="47"/>
      <c r="BM31" s="47"/>
      <c r="BN31" s="91">
        <f t="shared" si="18"/>
        <v>0</v>
      </c>
      <c r="BO31" s="141" t="s">
        <v>185</v>
      </c>
    </row>
    <row r="32" spans="1:67" x14ac:dyDescent="0.2">
      <c r="A32" s="18">
        <v>41210</v>
      </c>
      <c r="B32">
        <f t="shared" si="0"/>
        <v>0</v>
      </c>
      <c r="C32">
        <f t="shared" si="10"/>
        <v>3288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353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11"/>
        <v>2915</v>
      </c>
      <c r="AA32" s="83">
        <f t="shared" si="4"/>
        <v>0</v>
      </c>
      <c r="AB32" s="47"/>
      <c r="AC32" s="47"/>
      <c r="AD32" s="47"/>
      <c r="AE32" s="47"/>
      <c r="AF32" s="47"/>
      <c r="AG32" s="47"/>
      <c r="AH32" s="47"/>
      <c r="AI32" s="94">
        <f t="shared" si="12"/>
        <v>13</v>
      </c>
      <c r="AJ32" s="35"/>
      <c r="AK32" s="18">
        <v>41210</v>
      </c>
      <c r="AL32" s="83">
        <f t="shared" si="5"/>
        <v>0</v>
      </c>
      <c r="AM32" s="47"/>
      <c r="AN32" s="47"/>
      <c r="AO32" s="47"/>
      <c r="AP32" s="47"/>
      <c r="AQ32" s="94">
        <f t="shared" si="13"/>
        <v>5</v>
      </c>
      <c r="AR32" s="18">
        <v>41210</v>
      </c>
      <c r="AS32" s="83">
        <f t="shared" si="6"/>
        <v>0</v>
      </c>
      <c r="AT32" s="47"/>
      <c r="AU32" s="47"/>
      <c r="AV32" s="94">
        <f t="shared" si="14"/>
        <v>0</v>
      </c>
      <c r="AW32" s="83">
        <f t="shared" si="7"/>
        <v>0</v>
      </c>
      <c r="AX32" s="47"/>
      <c r="AY32" s="47"/>
      <c r="AZ32" s="94">
        <f t="shared" si="15"/>
        <v>0</v>
      </c>
      <c r="BA32" s="99">
        <f t="shared" si="8"/>
        <v>0</v>
      </c>
      <c r="BB32" s="47"/>
      <c r="BC32" s="47"/>
      <c r="BD32" s="47"/>
      <c r="BE32" s="47"/>
      <c r="BF32" s="94">
        <f t="shared" si="16"/>
        <v>2</v>
      </c>
      <c r="BG32" s="99">
        <f t="shared" si="9"/>
        <v>0</v>
      </c>
      <c r="BH32" s="47"/>
      <c r="BI32" s="47"/>
      <c r="BJ32" s="94">
        <f t="shared" si="17"/>
        <v>0</v>
      </c>
      <c r="BK32" s="99">
        <f t="shared" si="19"/>
        <v>0</v>
      </c>
      <c r="BL32" s="47"/>
      <c r="BM32" s="47"/>
      <c r="BN32" s="91">
        <f t="shared" si="18"/>
        <v>0</v>
      </c>
      <c r="BO32" s="141"/>
    </row>
    <row r="33" spans="1:67" x14ac:dyDescent="0.2">
      <c r="A33" s="18">
        <v>41211</v>
      </c>
      <c r="B33">
        <f t="shared" si="0"/>
        <v>126</v>
      </c>
      <c r="C33">
        <f t="shared" si="10"/>
        <v>3414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353</v>
      </c>
      <c r="Q33" s="91">
        <f t="shared" si="3"/>
        <v>126</v>
      </c>
      <c r="R33" s="47">
        <v>82</v>
      </c>
      <c r="S33" s="47"/>
      <c r="T33" s="47">
        <v>16</v>
      </c>
      <c r="U33" s="47">
        <v>4</v>
      </c>
      <c r="V33" s="47"/>
      <c r="W33" s="47">
        <v>24</v>
      </c>
      <c r="X33" s="47"/>
      <c r="Y33" s="47"/>
      <c r="Z33" s="94">
        <f t="shared" si="11"/>
        <v>3041</v>
      </c>
      <c r="AA33" s="83">
        <f t="shared" si="4"/>
        <v>0</v>
      </c>
      <c r="AB33" s="47"/>
      <c r="AC33" s="47"/>
      <c r="AD33" s="47"/>
      <c r="AE33" s="47"/>
      <c r="AF33" s="47"/>
      <c r="AG33" s="47"/>
      <c r="AH33" s="47"/>
      <c r="AI33" s="94">
        <f t="shared" si="12"/>
        <v>13</v>
      </c>
      <c r="AJ33" s="35"/>
      <c r="AK33" s="18">
        <v>41211</v>
      </c>
      <c r="AL33" s="83">
        <f t="shared" si="5"/>
        <v>0</v>
      </c>
      <c r="AM33" s="47"/>
      <c r="AN33" s="47"/>
      <c r="AO33" s="47"/>
      <c r="AP33" s="47"/>
      <c r="AQ33" s="94">
        <f t="shared" si="13"/>
        <v>5</v>
      </c>
      <c r="AR33" s="18">
        <v>41211</v>
      </c>
      <c r="AS33" s="83">
        <f t="shared" si="6"/>
        <v>0</v>
      </c>
      <c r="AT33" s="47"/>
      <c r="AU33" s="47"/>
      <c r="AV33" s="94">
        <f t="shared" si="14"/>
        <v>0</v>
      </c>
      <c r="AW33" s="83">
        <f t="shared" si="7"/>
        <v>0</v>
      </c>
      <c r="AX33" s="47"/>
      <c r="AY33" s="47"/>
      <c r="AZ33" s="94">
        <f t="shared" si="15"/>
        <v>0</v>
      </c>
      <c r="BA33" s="99">
        <f t="shared" si="8"/>
        <v>0</v>
      </c>
      <c r="BB33" s="47"/>
      <c r="BC33" s="47"/>
      <c r="BD33" s="47"/>
      <c r="BE33" s="47"/>
      <c r="BF33" s="94">
        <f t="shared" si="16"/>
        <v>2</v>
      </c>
      <c r="BG33" s="99">
        <f t="shared" si="9"/>
        <v>0</v>
      </c>
      <c r="BH33" s="47"/>
      <c r="BI33" s="47"/>
      <c r="BJ33" s="94">
        <f t="shared" si="17"/>
        <v>0</v>
      </c>
      <c r="BK33" s="99">
        <f t="shared" si="19"/>
        <v>0</v>
      </c>
      <c r="BL33" s="47"/>
      <c r="BM33" s="47"/>
      <c r="BN33" s="91">
        <f t="shared" si="18"/>
        <v>0</v>
      </c>
      <c r="BO33" s="141" t="s">
        <v>186</v>
      </c>
    </row>
    <row r="34" spans="1:67" x14ac:dyDescent="0.2">
      <c r="A34" s="18">
        <v>41212</v>
      </c>
      <c r="B34">
        <f t="shared" si="0"/>
        <v>0</v>
      </c>
      <c r="C34">
        <f t="shared" si="10"/>
        <v>3414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353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11"/>
        <v>3041</v>
      </c>
      <c r="AA34" s="83">
        <f t="shared" si="4"/>
        <v>0</v>
      </c>
      <c r="AB34" s="47"/>
      <c r="AC34" s="47"/>
      <c r="AD34" s="47"/>
      <c r="AE34" s="47"/>
      <c r="AF34" s="47"/>
      <c r="AG34" s="47"/>
      <c r="AH34" s="47"/>
      <c r="AI34" s="94">
        <f t="shared" si="12"/>
        <v>13</v>
      </c>
      <c r="AJ34" s="36"/>
      <c r="AK34" s="18">
        <v>41212</v>
      </c>
      <c r="AL34" s="83">
        <f t="shared" si="5"/>
        <v>0</v>
      </c>
      <c r="AM34" s="47"/>
      <c r="AN34" s="47"/>
      <c r="AO34" s="47"/>
      <c r="AP34" s="47"/>
      <c r="AQ34" s="94">
        <f t="shared" si="13"/>
        <v>5</v>
      </c>
      <c r="AR34" s="18">
        <v>41212</v>
      </c>
      <c r="AS34" s="83">
        <f t="shared" si="6"/>
        <v>0</v>
      </c>
      <c r="AT34" s="47"/>
      <c r="AU34" s="47"/>
      <c r="AV34" s="94">
        <f t="shared" si="14"/>
        <v>0</v>
      </c>
      <c r="AW34" s="83">
        <f t="shared" si="7"/>
        <v>0</v>
      </c>
      <c r="AX34" s="47"/>
      <c r="AY34" s="47"/>
      <c r="AZ34" s="94">
        <f t="shared" si="15"/>
        <v>0</v>
      </c>
      <c r="BA34" s="99">
        <f t="shared" si="8"/>
        <v>0</v>
      </c>
      <c r="BB34" s="47"/>
      <c r="BC34" s="47"/>
      <c r="BD34" s="47"/>
      <c r="BE34" s="47"/>
      <c r="BF34" s="94">
        <f t="shared" si="16"/>
        <v>2</v>
      </c>
      <c r="BG34" s="99">
        <f t="shared" si="9"/>
        <v>0</v>
      </c>
      <c r="BH34" s="47"/>
      <c r="BI34" s="47"/>
      <c r="BJ34" s="94">
        <f t="shared" si="17"/>
        <v>0</v>
      </c>
      <c r="BK34" s="99">
        <f t="shared" si="19"/>
        <v>0</v>
      </c>
      <c r="BL34" s="47"/>
      <c r="BM34" s="47"/>
      <c r="BN34" s="91">
        <f t="shared" si="18"/>
        <v>0</v>
      </c>
      <c r="BO34" s="141"/>
    </row>
    <row r="35" spans="1:67" x14ac:dyDescent="0.2">
      <c r="A35" s="18">
        <v>41213</v>
      </c>
      <c r="B35">
        <f t="shared" si="0"/>
        <v>78</v>
      </c>
      <c r="C35">
        <f t="shared" si="10"/>
        <v>3492</v>
      </c>
      <c r="D35" s="84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7">
        <f t="shared" si="2"/>
        <v>353</v>
      </c>
      <c r="Q35" s="92">
        <f t="shared" si="3"/>
        <v>78</v>
      </c>
      <c r="R35" s="47">
        <v>31</v>
      </c>
      <c r="S35" s="47"/>
      <c r="T35" s="47">
        <v>13</v>
      </c>
      <c r="U35" s="47">
        <v>3</v>
      </c>
      <c r="V35" s="47"/>
      <c r="W35" s="47">
        <v>31</v>
      </c>
      <c r="X35" s="47"/>
      <c r="Y35" s="47"/>
      <c r="Z35" s="95">
        <f t="shared" si="11"/>
        <v>3119</v>
      </c>
      <c r="AA35" s="83">
        <f t="shared" si="4"/>
        <v>0</v>
      </c>
      <c r="AB35" s="47"/>
      <c r="AC35" s="47"/>
      <c r="AD35" s="47"/>
      <c r="AE35" s="47"/>
      <c r="AF35" s="47"/>
      <c r="AG35" s="47"/>
      <c r="AH35" s="47"/>
      <c r="AI35" s="94">
        <f t="shared" si="12"/>
        <v>13</v>
      </c>
      <c r="AJ35" s="33"/>
      <c r="AK35" s="18">
        <v>41213</v>
      </c>
      <c r="AL35" s="83">
        <f t="shared" si="5"/>
        <v>0</v>
      </c>
      <c r="AM35" s="47"/>
      <c r="AN35" s="47"/>
      <c r="AO35" s="47"/>
      <c r="AP35" s="47"/>
      <c r="AQ35" s="94">
        <f>SUM(AQ34+AL35)</f>
        <v>5</v>
      </c>
      <c r="AR35" s="18">
        <v>41213</v>
      </c>
      <c r="AS35" s="83">
        <f>SUM(AT35:AU35)</f>
        <v>0</v>
      </c>
      <c r="AT35" s="47"/>
      <c r="AU35" s="47"/>
      <c r="AV35" s="94">
        <f t="shared" si="14"/>
        <v>0</v>
      </c>
      <c r="AW35" s="83">
        <f t="shared" si="7"/>
        <v>0</v>
      </c>
      <c r="AX35" s="47"/>
      <c r="AY35" s="47"/>
      <c r="AZ35" s="94">
        <f t="shared" si="15"/>
        <v>0</v>
      </c>
      <c r="BA35" s="99">
        <f t="shared" si="8"/>
        <v>0</v>
      </c>
      <c r="BB35" s="47"/>
      <c r="BC35" s="47"/>
      <c r="BD35" s="47"/>
      <c r="BE35" s="47"/>
      <c r="BF35" s="94">
        <f t="shared" si="16"/>
        <v>2</v>
      </c>
      <c r="BG35" s="99">
        <f t="shared" si="9"/>
        <v>0</v>
      </c>
      <c r="BH35" s="47"/>
      <c r="BI35" s="47"/>
      <c r="BJ35" s="94">
        <f t="shared" si="17"/>
        <v>0</v>
      </c>
      <c r="BK35" s="99">
        <f t="shared" si="19"/>
        <v>0</v>
      </c>
      <c r="BL35" s="47"/>
      <c r="BM35" s="47"/>
      <c r="BN35" s="91">
        <f t="shared" si="18"/>
        <v>0</v>
      </c>
      <c r="BO35" s="117" t="s">
        <v>187</v>
      </c>
    </row>
    <row r="36" spans="1:67" s="30" customFormat="1" x14ac:dyDescent="0.2">
      <c r="A36" s="28" t="s">
        <v>48</v>
      </c>
      <c r="B36" s="29"/>
      <c r="C36" s="29"/>
      <c r="D36" s="37">
        <f t="shared" ref="D36:L36" si="20">SUM(D5:D35)</f>
        <v>353</v>
      </c>
      <c r="E36" s="37">
        <f t="shared" si="20"/>
        <v>350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>SUM(M6:M35)</f>
        <v>0</v>
      </c>
      <c r="N36" s="37">
        <f>SUM(N5:N35)</f>
        <v>0</v>
      </c>
      <c r="O36" s="37">
        <f>SUM(O5:O35)</f>
        <v>3</v>
      </c>
      <c r="P36" s="37">
        <f>SUM(P35)</f>
        <v>353</v>
      </c>
      <c r="Q36" s="37">
        <f t="shared" ref="Q36:Y36" si="21">SUM(Q5:Q35)</f>
        <v>3119</v>
      </c>
      <c r="R36" s="37">
        <f t="shared" si="21"/>
        <v>1928</v>
      </c>
      <c r="S36" s="37">
        <f>SUM(S5:S35)</f>
        <v>0</v>
      </c>
      <c r="T36" s="37">
        <f t="shared" si="21"/>
        <v>462</v>
      </c>
      <c r="U36" s="37">
        <f t="shared" si="21"/>
        <v>115</v>
      </c>
      <c r="V36" s="37">
        <f>SUM(V5:V35)</f>
        <v>0</v>
      </c>
      <c r="W36" s="37">
        <f t="shared" si="21"/>
        <v>607</v>
      </c>
      <c r="X36" s="37">
        <f t="shared" si="21"/>
        <v>0</v>
      </c>
      <c r="Y36" s="37">
        <f t="shared" si="21"/>
        <v>7</v>
      </c>
      <c r="Z36" s="37">
        <f>SUM(Z35)</f>
        <v>3119</v>
      </c>
      <c r="AA36" s="37">
        <f>SUM(AA5:AA35)</f>
        <v>13</v>
      </c>
      <c r="AB36" s="37">
        <f t="shared" ref="AB36:AH36" si="22">SUM(AB5:AB35)</f>
        <v>0</v>
      </c>
      <c r="AC36" s="37">
        <f t="shared" si="22"/>
        <v>6</v>
      </c>
      <c r="AD36" s="37">
        <f t="shared" si="22"/>
        <v>0</v>
      </c>
      <c r="AE36" s="37">
        <f t="shared" si="22"/>
        <v>6</v>
      </c>
      <c r="AF36" s="133">
        <f t="shared" si="22"/>
        <v>0</v>
      </c>
      <c r="AG36" s="131">
        <f t="shared" si="22"/>
        <v>1</v>
      </c>
      <c r="AH36" s="131">
        <f t="shared" si="22"/>
        <v>0</v>
      </c>
      <c r="AI36" s="37">
        <f>SUM(AI35)</f>
        <v>13</v>
      </c>
      <c r="AJ36" s="37"/>
      <c r="AK36" s="29"/>
      <c r="AL36" s="37">
        <f>SUM(AL5:AL34)</f>
        <v>5</v>
      </c>
      <c r="AM36" s="37">
        <f>SUM(AM5:AM35)</f>
        <v>0</v>
      </c>
      <c r="AN36" s="37">
        <f>SUM(AN5:AN35)</f>
        <v>0</v>
      </c>
      <c r="AO36" s="37">
        <f>SUM(AO5:AO35)</f>
        <v>5</v>
      </c>
      <c r="AP36" s="37">
        <f>SUM(AP5:AP35)</f>
        <v>0</v>
      </c>
      <c r="AQ36" s="37">
        <f>SUM(AQ35)</f>
        <v>5</v>
      </c>
      <c r="AR36" s="29"/>
      <c r="AS36" s="37">
        <f>SUM(AS5:AS34)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SUM(AW5:AW34)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2</v>
      </c>
      <c r="BB36" s="37">
        <f>SUM(BB5:BB35)</f>
        <v>0</v>
      </c>
      <c r="BC36" s="37">
        <f>SUM(BC5:BC35)</f>
        <v>2</v>
      </c>
      <c r="BD36" s="37">
        <f>SUM(BD5:BD35)</f>
        <v>0</v>
      </c>
      <c r="BE36" s="37">
        <f>SUM(BE5:BE34)</f>
        <v>0</v>
      </c>
      <c r="BF36" s="37">
        <f>SUM(BF35)</f>
        <v>2</v>
      </c>
      <c r="BG36" s="37">
        <f>SUM(BG5:BG34)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F37" s="134" t="s">
        <v>73</v>
      </c>
      <c r="AG37" s="130">
        <f>SUM(AF5:AG35)+(Sept!AG36)</f>
        <v>1</v>
      </c>
      <c r="AH37" s="132"/>
      <c r="AK37"/>
      <c r="AR37"/>
    </row>
    <row r="38" spans="1:67" x14ac:dyDescent="0.2">
      <c r="A38" s="18"/>
      <c r="AF38" s="134" t="s">
        <v>26</v>
      </c>
      <c r="AG38" s="130">
        <f>SUM(AF5:AF35)+(Sept!AG37)</f>
        <v>0</v>
      </c>
      <c r="AH38" s="132"/>
      <c r="AK38"/>
      <c r="AR38"/>
    </row>
    <row r="39" spans="1:67" x14ac:dyDescent="0.2">
      <c r="A39" s="18"/>
      <c r="AF39" s="135" t="s">
        <v>72</v>
      </c>
      <c r="AG39" s="136">
        <f>SUM(AG38/AG37*100)</f>
        <v>0</v>
      </c>
      <c r="AH39" s="132"/>
      <c r="AK39"/>
      <c r="AR39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7"/>
  <sheetViews>
    <sheetView zoomScale="75" workbookViewId="0">
      <selection activeCell="BO34" sqref="BO34"/>
    </sheetView>
  </sheetViews>
  <sheetFormatPr defaultRowHeight="12.75" x14ac:dyDescent="0.2"/>
  <cols>
    <col min="1" max="1" width="9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42578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57031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61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8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09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8"/>
    </row>
    <row r="5" spans="1:67" x14ac:dyDescent="0.2">
      <c r="A5" s="18">
        <v>41214</v>
      </c>
      <c r="B5">
        <f t="shared" ref="B5:B34" si="0">SUM(D5+Q5+AA5+AL5+AS5+AW5+BA5+BG5+BK5)</f>
        <v>29</v>
      </c>
      <c r="C5">
        <f>SUM(B5)</f>
        <v>29</v>
      </c>
      <c r="D5" s="82">
        <f>SUM(E5:O5)</f>
        <v>3</v>
      </c>
      <c r="E5" s="47">
        <v>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3</v>
      </c>
      <c r="Q5" s="90">
        <f>SUM(R5:Y5)</f>
        <v>26</v>
      </c>
      <c r="R5" s="47">
        <v>14</v>
      </c>
      <c r="S5" s="47"/>
      <c r="T5" s="47">
        <v>3</v>
      </c>
      <c r="U5" s="47">
        <v>1</v>
      </c>
      <c r="V5" s="47"/>
      <c r="W5" s="47">
        <v>8</v>
      </c>
      <c r="X5" s="47"/>
      <c r="Y5" s="47"/>
      <c r="Z5" s="94">
        <f>SUM(R5:Y5)</f>
        <v>26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41214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41214</v>
      </c>
      <c r="AS5" s="83">
        <f>SUM(AT5:AU5)</f>
        <v>0</v>
      </c>
      <c r="AT5" s="47"/>
      <c r="AU5" s="47"/>
      <c r="AV5" s="94">
        <f>SUM(AS5:AU5)</f>
        <v>0</v>
      </c>
      <c r="AW5" s="83">
        <f>SUM(AX5:AY5)</f>
        <v>0</v>
      </c>
      <c r="AX5" s="47"/>
      <c r="AY5" s="47"/>
      <c r="AZ5" s="94">
        <f>SUM(AX5:AY5)</f>
        <v>0</v>
      </c>
      <c r="BA5" s="99">
        <f>SUM(BB5:BE5)</f>
        <v>0</v>
      </c>
      <c r="BB5" s="47"/>
      <c r="BC5" s="47"/>
      <c r="BD5" s="47"/>
      <c r="BE5" s="47"/>
      <c r="BF5" s="94">
        <f>SUM(BB5:BE5)</f>
        <v>0</v>
      </c>
      <c r="BG5" s="99">
        <f>SUM(BH5:BI5)</f>
        <v>0</v>
      </c>
      <c r="BH5" s="47"/>
      <c r="BI5" s="47"/>
      <c r="BJ5" s="94">
        <f>SUM(BH5:BI5)</f>
        <v>0</v>
      </c>
      <c r="BK5" s="118">
        <f>SUM(BL5:BM5)</f>
        <v>0</v>
      </c>
      <c r="BL5" s="47"/>
      <c r="BM5" s="47"/>
      <c r="BN5" s="90">
        <f>SUM(BL5:BM5)</f>
        <v>0</v>
      </c>
      <c r="BO5" s="107" t="s">
        <v>188</v>
      </c>
    </row>
    <row r="6" spans="1:67" ht="15" customHeight="1" x14ac:dyDescent="0.2">
      <c r="A6" s="18">
        <v>41215</v>
      </c>
      <c r="B6">
        <f t="shared" si="0"/>
        <v>61</v>
      </c>
      <c r="C6">
        <f>SUM(C5+B6)</f>
        <v>90</v>
      </c>
      <c r="D6" s="83">
        <f t="shared" ref="D6:D34" si="1">SUM(E6:O6)</f>
        <v>1</v>
      </c>
      <c r="E6" s="47">
        <v>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4" si="2">SUM(P5+D6)</f>
        <v>4</v>
      </c>
      <c r="Q6" s="91">
        <f t="shared" ref="Q6:Q34" si="3">SUM(R6:Y6)</f>
        <v>60</v>
      </c>
      <c r="R6" s="47">
        <v>35</v>
      </c>
      <c r="S6" s="47"/>
      <c r="T6" s="47">
        <v>8</v>
      </c>
      <c r="U6" s="47">
        <v>2</v>
      </c>
      <c r="V6" s="47"/>
      <c r="W6" s="47">
        <v>15</v>
      </c>
      <c r="X6" s="47"/>
      <c r="Y6" s="47"/>
      <c r="Z6" s="94">
        <f t="shared" ref="Z6:Z34" si="4">SUM(Z5+Q6)</f>
        <v>86</v>
      </c>
      <c r="AA6" s="83">
        <f t="shared" ref="AA6:AA34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41215</v>
      </c>
      <c r="AL6" s="83">
        <f t="shared" ref="AL6:AL34" si="6">SUM(AM6:AP6)</f>
        <v>0</v>
      </c>
      <c r="AM6" s="47"/>
      <c r="AN6" s="47"/>
      <c r="AO6" s="47"/>
      <c r="AP6" s="47"/>
      <c r="AQ6" s="94">
        <f>SUM(AQ5+AL6)</f>
        <v>0</v>
      </c>
      <c r="AR6" s="18">
        <v>41215</v>
      </c>
      <c r="AS6" s="83">
        <f t="shared" ref="AS6:AS34" si="7">SUM(AT6:AU6)</f>
        <v>0</v>
      </c>
      <c r="AT6" s="47"/>
      <c r="AU6" s="47"/>
      <c r="AV6" s="94">
        <f>SUM(AS6+AV5)</f>
        <v>0</v>
      </c>
      <c r="AW6" s="83">
        <f t="shared" ref="AW6:AW34" si="8">SUM(AX6:AY6)</f>
        <v>0</v>
      </c>
      <c r="AX6" s="47"/>
      <c r="AY6" s="47"/>
      <c r="AZ6" s="94">
        <f>SUM(AW6+AZ5)</f>
        <v>0</v>
      </c>
      <c r="BA6" s="99">
        <f t="shared" ref="BA6:BA34" si="9">SUM(BB6:BE6)</f>
        <v>0</v>
      </c>
      <c r="BB6" s="47"/>
      <c r="BC6" s="47"/>
      <c r="BD6" s="47"/>
      <c r="BE6" s="47"/>
      <c r="BF6" s="94">
        <f>SUM(BA6+BF5)</f>
        <v>0</v>
      </c>
      <c r="BG6" s="99">
        <f t="shared" ref="BG6:BG34" si="10">SUM(BH6:BI6)</f>
        <v>0</v>
      </c>
      <c r="BH6" s="47"/>
      <c r="BI6" s="47"/>
      <c r="BJ6" s="94">
        <f>SUM(BG6+BJ5)</f>
        <v>0</v>
      </c>
      <c r="BK6" s="118">
        <f t="shared" ref="BK6:BK34" si="11">SUM(BL6:BM6)</f>
        <v>0</v>
      </c>
      <c r="BL6" s="47"/>
      <c r="BM6" s="47"/>
      <c r="BN6" s="91">
        <f>SUM(BK6+BN5)</f>
        <v>0</v>
      </c>
      <c r="BO6" s="107" t="s">
        <v>189</v>
      </c>
    </row>
    <row r="7" spans="1:67" x14ac:dyDescent="0.2">
      <c r="A7" s="18">
        <v>41216</v>
      </c>
      <c r="B7">
        <f t="shared" si="0"/>
        <v>60</v>
      </c>
      <c r="C7">
        <f t="shared" ref="C7:C34" si="12">SUM(C6+B7)</f>
        <v>150</v>
      </c>
      <c r="D7" s="83">
        <f t="shared" si="1"/>
        <v>1</v>
      </c>
      <c r="E7" s="47">
        <v>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5</v>
      </c>
      <c r="Q7" s="91">
        <f t="shared" si="3"/>
        <v>59</v>
      </c>
      <c r="R7" s="47">
        <v>35</v>
      </c>
      <c r="S7" s="47"/>
      <c r="T7" s="47">
        <v>8</v>
      </c>
      <c r="U7" s="47">
        <v>2</v>
      </c>
      <c r="V7" s="47"/>
      <c r="W7" s="47">
        <v>13</v>
      </c>
      <c r="X7" s="47">
        <v>1</v>
      </c>
      <c r="Y7" s="47"/>
      <c r="Z7" s="94">
        <f t="shared" si="4"/>
        <v>145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4" si="13">SUM(AI6+AA7)</f>
        <v>0</v>
      </c>
      <c r="AJ7" s="35"/>
      <c r="AK7" s="18">
        <v>41216</v>
      </c>
      <c r="AL7" s="83">
        <f t="shared" si="6"/>
        <v>0</v>
      </c>
      <c r="AM7" s="47"/>
      <c r="AN7" s="47"/>
      <c r="AO7" s="47"/>
      <c r="AP7" s="47"/>
      <c r="AQ7" s="94">
        <f t="shared" ref="AQ7:AQ34" si="14">SUM(AQ6+AL7)</f>
        <v>0</v>
      </c>
      <c r="AR7" s="18">
        <v>41216</v>
      </c>
      <c r="AS7" s="83">
        <f t="shared" si="7"/>
        <v>0</v>
      </c>
      <c r="AT7" s="47"/>
      <c r="AU7" s="47"/>
      <c r="AV7" s="94">
        <f t="shared" ref="AV7:AV34" si="15">SUM(AS7+AV6)</f>
        <v>0</v>
      </c>
      <c r="AW7" s="83">
        <f t="shared" si="8"/>
        <v>0</v>
      </c>
      <c r="AX7" s="47"/>
      <c r="AY7" s="47"/>
      <c r="AZ7" s="94">
        <f t="shared" ref="AZ7:AZ34" si="16">SUM(AW7+AZ6)</f>
        <v>0</v>
      </c>
      <c r="BA7" s="99">
        <f t="shared" si="9"/>
        <v>0</v>
      </c>
      <c r="BB7" s="47"/>
      <c r="BC7" s="47"/>
      <c r="BD7" s="47"/>
      <c r="BE7" s="47"/>
      <c r="BF7" s="94">
        <f t="shared" ref="BF7:BF34" si="17">SUM(BA7+BF6)</f>
        <v>0</v>
      </c>
      <c r="BG7" s="99">
        <f t="shared" si="10"/>
        <v>0</v>
      </c>
      <c r="BH7" s="47"/>
      <c r="BI7" s="47"/>
      <c r="BJ7" s="94">
        <f t="shared" ref="BJ7:BJ34" si="18">SUM(BG7+BJ6)</f>
        <v>0</v>
      </c>
      <c r="BK7" s="118">
        <f t="shared" si="11"/>
        <v>0</v>
      </c>
      <c r="BL7" s="47"/>
      <c r="BM7" s="47"/>
      <c r="BN7" s="91">
        <f>SUM(BK7+BN6)</f>
        <v>0</v>
      </c>
      <c r="BO7" s="107" t="s">
        <v>190</v>
      </c>
    </row>
    <row r="8" spans="1:67" x14ac:dyDescent="0.2">
      <c r="A8" s="18">
        <v>41217</v>
      </c>
      <c r="B8">
        <f t="shared" si="0"/>
        <v>0</v>
      </c>
      <c r="C8">
        <f t="shared" si="12"/>
        <v>150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5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145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3"/>
        <v>0</v>
      </c>
      <c r="AJ8" s="35"/>
      <c r="AK8" s="18">
        <v>41217</v>
      </c>
      <c r="AL8" s="83">
        <f t="shared" si="6"/>
        <v>0</v>
      </c>
      <c r="AM8" s="47"/>
      <c r="AN8" s="47"/>
      <c r="AO8" s="47"/>
      <c r="AP8" s="47"/>
      <c r="AQ8" s="94">
        <f t="shared" si="14"/>
        <v>0</v>
      </c>
      <c r="AR8" s="18">
        <v>41217</v>
      </c>
      <c r="AS8" s="83">
        <f t="shared" si="7"/>
        <v>0</v>
      </c>
      <c r="AT8" s="47"/>
      <c r="AU8" s="47"/>
      <c r="AV8" s="94">
        <f t="shared" si="15"/>
        <v>0</v>
      </c>
      <c r="AW8" s="83">
        <f t="shared" si="8"/>
        <v>0</v>
      </c>
      <c r="AX8" s="47"/>
      <c r="AY8" s="47"/>
      <c r="AZ8" s="94">
        <f t="shared" si="16"/>
        <v>0</v>
      </c>
      <c r="BA8" s="99">
        <f t="shared" si="9"/>
        <v>0</v>
      </c>
      <c r="BB8" s="47"/>
      <c r="BC8" s="47"/>
      <c r="BD8" s="47"/>
      <c r="BE8" s="47"/>
      <c r="BF8" s="94">
        <f t="shared" si="17"/>
        <v>0</v>
      </c>
      <c r="BG8" s="99">
        <f t="shared" si="10"/>
        <v>0</v>
      </c>
      <c r="BH8" s="47"/>
      <c r="BI8" s="47"/>
      <c r="BJ8" s="94">
        <f t="shared" si="18"/>
        <v>0</v>
      </c>
      <c r="BK8" s="118">
        <f t="shared" si="11"/>
        <v>0</v>
      </c>
      <c r="BL8" s="47"/>
      <c r="BM8" s="47"/>
      <c r="BN8" s="91">
        <f t="shared" ref="BN8:BN34" si="19">SUM(BK8+BN7)</f>
        <v>0</v>
      </c>
      <c r="BO8" s="101"/>
    </row>
    <row r="9" spans="1:67" x14ac:dyDescent="0.2">
      <c r="A9" s="18">
        <v>41218</v>
      </c>
      <c r="B9">
        <f t="shared" si="0"/>
        <v>245</v>
      </c>
      <c r="C9">
        <f t="shared" si="12"/>
        <v>395</v>
      </c>
      <c r="D9" s="83">
        <f t="shared" si="1"/>
        <v>1</v>
      </c>
      <c r="E9" s="47">
        <v>1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6</v>
      </c>
      <c r="Q9" s="91">
        <f t="shared" si="3"/>
        <v>244</v>
      </c>
      <c r="R9" s="47">
        <v>152</v>
      </c>
      <c r="S9" s="47"/>
      <c r="T9" s="47">
        <v>30</v>
      </c>
      <c r="U9" s="47">
        <v>8</v>
      </c>
      <c r="V9" s="47"/>
      <c r="W9" s="47">
        <v>54</v>
      </c>
      <c r="X9" s="47"/>
      <c r="Y9" s="47"/>
      <c r="Z9" s="94">
        <f t="shared" si="4"/>
        <v>389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3"/>
        <v>0</v>
      </c>
      <c r="AJ9" s="35"/>
      <c r="AK9" s="18">
        <v>41218</v>
      </c>
      <c r="AL9" s="83">
        <f t="shared" si="6"/>
        <v>0</v>
      </c>
      <c r="AM9" s="47"/>
      <c r="AN9" s="47"/>
      <c r="AO9" s="47"/>
      <c r="AP9" s="47"/>
      <c r="AQ9" s="94">
        <f t="shared" si="14"/>
        <v>0</v>
      </c>
      <c r="AR9" s="18">
        <v>41218</v>
      </c>
      <c r="AS9" s="83">
        <f t="shared" si="7"/>
        <v>0</v>
      </c>
      <c r="AT9" s="47"/>
      <c r="AU9" s="47"/>
      <c r="AV9" s="94">
        <f t="shared" si="15"/>
        <v>0</v>
      </c>
      <c r="AW9" s="83">
        <f t="shared" si="8"/>
        <v>0</v>
      </c>
      <c r="AX9" s="47"/>
      <c r="AY9" s="47"/>
      <c r="AZ9" s="94">
        <f t="shared" si="16"/>
        <v>0</v>
      </c>
      <c r="BA9" s="99">
        <f t="shared" si="9"/>
        <v>0</v>
      </c>
      <c r="BB9" s="47"/>
      <c r="BC9" s="47"/>
      <c r="BD9" s="47"/>
      <c r="BE9" s="47"/>
      <c r="BF9" s="94">
        <f t="shared" si="17"/>
        <v>0</v>
      </c>
      <c r="BG9" s="99">
        <f t="shared" si="10"/>
        <v>0</v>
      </c>
      <c r="BH9" s="47"/>
      <c r="BI9" s="47"/>
      <c r="BJ9" s="94">
        <f t="shared" si="18"/>
        <v>0</v>
      </c>
      <c r="BK9" s="118">
        <f t="shared" si="11"/>
        <v>0</v>
      </c>
      <c r="BL9" s="47"/>
      <c r="BM9" s="47"/>
      <c r="BN9" s="91">
        <f t="shared" si="19"/>
        <v>0</v>
      </c>
      <c r="BO9" s="107" t="s">
        <v>191</v>
      </c>
    </row>
    <row r="10" spans="1:67" x14ac:dyDescent="0.2">
      <c r="A10" s="18">
        <v>41219</v>
      </c>
      <c r="B10">
        <f t="shared" si="0"/>
        <v>0</v>
      </c>
      <c r="C10">
        <f t="shared" si="12"/>
        <v>395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6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389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3"/>
        <v>0</v>
      </c>
      <c r="AJ10" s="35"/>
      <c r="AK10" s="18">
        <v>41219</v>
      </c>
      <c r="AL10" s="83">
        <f t="shared" si="6"/>
        <v>0</v>
      </c>
      <c r="AM10" s="47"/>
      <c r="AN10" s="47"/>
      <c r="AO10" s="47"/>
      <c r="AP10" s="47"/>
      <c r="AQ10" s="94">
        <f t="shared" si="14"/>
        <v>0</v>
      </c>
      <c r="AR10" s="18">
        <v>41219</v>
      </c>
      <c r="AS10" s="83">
        <f t="shared" si="7"/>
        <v>0</v>
      </c>
      <c r="AT10" s="47"/>
      <c r="AU10" s="47"/>
      <c r="AV10" s="94">
        <f t="shared" si="15"/>
        <v>0</v>
      </c>
      <c r="AW10" s="83">
        <f t="shared" si="8"/>
        <v>0</v>
      </c>
      <c r="AX10" s="47"/>
      <c r="AY10" s="47"/>
      <c r="AZ10" s="94">
        <f t="shared" si="16"/>
        <v>0</v>
      </c>
      <c r="BA10" s="99">
        <f t="shared" si="9"/>
        <v>0</v>
      </c>
      <c r="BB10" s="47"/>
      <c r="BC10" s="47"/>
      <c r="BD10" s="47"/>
      <c r="BE10" s="47"/>
      <c r="BF10" s="94">
        <f t="shared" si="17"/>
        <v>0</v>
      </c>
      <c r="BG10" s="99">
        <f t="shared" si="10"/>
        <v>0</v>
      </c>
      <c r="BH10" s="47"/>
      <c r="BI10" s="47"/>
      <c r="BJ10" s="94">
        <f t="shared" si="18"/>
        <v>0</v>
      </c>
      <c r="BK10" s="118">
        <f t="shared" si="11"/>
        <v>0</v>
      </c>
      <c r="BL10" s="47"/>
      <c r="BM10" s="47"/>
      <c r="BN10" s="91">
        <f t="shared" si="19"/>
        <v>0</v>
      </c>
      <c r="BO10" s="107"/>
    </row>
    <row r="11" spans="1:67" x14ac:dyDescent="0.2">
      <c r="A11" s="18">
        <v>41220</v>
      </c>
      <c r="B11">
        <f t="shared" si="0"/>
        <v>364</v>
      </c>
      <c r="C11">
        <f t="shared" si="12"/>
        <v>759</v>
      </c>
      <c r="D11" s="83">
        <f t="shared" si="1"/>
        <v>1</v>
      </c>
      <c r="E11" s="47">
        <v>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7</v>
      </c>
      <c r="Q11" s="91">
        <f t="shared" si="3"/>
        <v>361</v>
      </c>
      <c r="R11" s="47">
        <v>200</v>
      </c>
      <c r="S11" s="47"/>
      <c r="T11" s="47">
        <v>52</v>
      </c>
      <c r="U11" s="47">
        <v>12</v>
      </c>
      <c r="V11" s="47"/>
      <c r="W11" s="47">
        <v>95</v>
      </c>
      <c r="X11" s="47">
        <v>2</v>
      </c>
      <c r="Y11" s="47"/>
      <c r="Z11" s="94">
        <f t="shared" si="4"/>
        <v>750</v>
      </c>
      <c r="AA11" s="83">
        <f t="shared" si="5"/>
        <v>1</v>
      </c>
      <c r="AB11" s="47"/>
      <c r="AC11" s="47"/>
      <c r="AD11" s="47"/>
      <c r="AE11" s="47"/>
      <c r="AF11" s="47"/>
      <c r="AG11" s="47">
        <v>1</v>
      </c>
      <c r="AH11" s="47"/>
      <c r="AI11" s="94">
        <f t="shared" si="13"/>
        <v>1</v>
      </c>
      <c r="AJ11" s="35"/>
      <c r="AK11" s="18">
        <v>41220</v>
      </c>
      <c r="AL11" s="83">
        <f t="shared" si="6"/>
        <v>1</v>
      </c>
      <c r="AM11" s="47"/>
      <c r="AN11" s="47"/>
      <c r="AO11" s="47">
        <v>1</v>
      </c>
      <c r="AP11" s="47"/>
      <c r="AQ11" s="94">
        <f t="shared" si="14"/>
        <v>1</v>
      </c>
      <c r="AR11" s="18">
        <v>41220</v>
      </c>
      <c r="AS11" s="83">
        <f t="shared" si="7"/>
        <v>0</v>
      </c>
      <c r="AT11" s="47"/>
      <c r="AU11" s="47"/>
      <c r="AV11" s="94">
        <f t="shared" si="15"/>
        <v>0</v>
      </c>
      <c r="AW11" s="83">
        <f>SUM(AX11:AY11)</f>
        <v>0</v>
      </c>
      <c r="AX11" s="47"/>
      <c r="AY11" s="47"/>
      <c r="AZ11" s="94">
        <f>SUM(AW11+AZ10)</f>
        <v>0</v>
      </c>
      <c r="BA11" s="99">
        <f t="shared" si="9"/>
        <v>0</v>
      </c>
      <c r="BB11" s="47"/>
      <c r="BC11" s="47"/>
      <c r="BD11" s="47"/>
      <c r="BE11" s="47"/>
      <c r="BF11" s="94">
        <f t="shared" si="17"/>
        <v>0</v>
      </c>
      <c r="BG11" s="99">
        <f>SUM(BH11:BI11)</f>
        <v>0</v>
      </c>
      <c r="BH11" s="47"/>
      <c r="BI11" s="47"/>
      <c r="BJ11" s="94">
        <f>SUM(BG11+BJ10)</f>
        <v>0</v>
      </c>
      <c r="BK11" s="118">
        <f t="shared" si="11"/>
        <v>0</v>
      </c>
      <c r="BL11" s="47"/>
      <c r="BM11" s="47"/>
      <c r="BN11" s="91">
        <f t="shared" si="19"/>
        <v>0</v>
      </c>
      <c r="BO11" s="107" t="s">
        <v>192</v>
      </c>
    </row>
    <row r="12" spans="1:67" x14ac:dyDescent="0.2">
      <c r="A12" s="18">
        <v>41221</v>
      </c>
      <c r="B12">
        <f t="shared" si="0"/>
        <v>142</v>
      </c>
      <c r="C12">
        <f t="shared" si="12"/>
        <v>901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7</v>
      </c>
      <c r="Q12" s="91">
        <f t="shared" si="3"/>
        <v>141</v>
      </c>
      <c r="R12" s="47">
        <v>80</v>
      </c>
      <c r="S12" s="47"/>
      <c r="T12" s="47">
        <v>19</v>
      </c>
      <c r="U12" s="47">
        <v>6</v>
      </c>
      <c r="V12" s="47"/>
      <c r="W12" s="47">
        <v>36</v>
      </c>
      <c r="X12" s="47"/>
      <c r="Y12" s="47"/>
      <c r="Z12" s="94">
        <f t="shared" si="4"/>
        <v>891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3"/>
        <v>1</v>
      </c>
      <c r="AJ12" s="35"/>
      <c r="AK12" s="18">
        <v>41221</v>
      </c>
      <c r="AL12" s="83">
        <f t="shared" si="6"/>
        <v>0</v>
      </c>
      <c r="AM12" s="47"/>
      <c r="AN12" s="47"/>
      <c r="AO12" s="47"/>
      <c r="AP12" s="47"/>
      <c r="AQ12" s="94">
        <f t="shared" si="14"/>
        <v>1</v>
      </c>
      <c r="AR12" s="18">
        <v>41221</v>
      </c>
      <c r="AS12" s="83">
        <f t="shared" si="7"/>
        <v>0</v>
      </c>
      <c r="AT12" s="47"/>
      <c r="AU12" s="47"/>
      <c r="AV12" s="94">
        <f t="shared" si="15"/>
        <v>0</v>
      </c>
      <c r="AW12" s="83">
        <f t="shared" si="8"/>
        <v>0</v>
      </c>
      <c r="AX12" s="47"/>
      <c r="AY12" s="47"/>
      <c r="AZ12" s="94">
        <f t="shared" si="16"/>
        <v>0</v>
      </c>
      <c r="BA12" s="99">
        <f t="shared" si="9"/>
        <v>1</v>
      </c>
      <c r="BB12" s="47"/>
      <c r="BC12" s="47">
        <v>1</v>
      </c>
      <c r="BD12" s="47"/>
      <c r="BE12" s="47"/>
      <c r="BF12" s="94">
        <f t="shared" si="17"/>
        <v>1</v>
      </c>
      <c r="BG12" s="99">
        <f>SUM(BH12:BI12)</f>
        <v>0</v>
      </c>
      <c r="BH12" s="47"/>
      <c r="BI12" s="47"/>
      <c r="BJ12" s="94">
        <f>SUM(BG12+BJ11)</f>
        <v>0</v>
      </c>
      <c r="BK12" s="118">
        <f t="shared" si="11"/>
        <v>0</v>
      </c>
      <c r="BL12" s="47"/>
      <c r="BM12" s="47"/>
      <c r="BN12" s="91">
        <f t="shared" si="19"/>
        <v>0</v>
      </c>
      <c r="BO12" s="107" t="s">
        <v>193</v>
      </c>
    </row>
    <row r="13" spans="1:67" x14ac:dyDescent="0.2">
      <c r="A13" s="18">
        <v>41222</v>
      </c>
      <c r="B13">
        <f t="shared" si="0"/>
        <v>36</v>
      </c>
      <c r="C13">
        <f t="shared" si="12"/>
        <v>937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7</v>
      </c>
      <c r="Q13" s="91">
        <f t="shared" si="3"/>
        <v>35</v>
      </c>
      <c r="R13" s="47">
        <v>21</v>
      </c>
      <c r="S13" s="47"/>
      <c r="T13" s="47">
        <v>6</v>
      </c>
      <c r="U13" s="47">
        <v>1</v>
      </c>
      <c r="V13" s="47"/>
      <c r="W13" s="47">
        <v>7</v>
      </c>
      <c r="X13" s="47"/>
      <c r="Y13" s="47"/>
      <c r="Z13" s="94">
        <f t="shared" si="4"/>
        <v>926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3"/>
        <v>1</v>
      </c>
      <c r="AJ13" s="35"/>
      <c r="AK13" s="18">
        <v>41222</v>
      </c>
      <c r="AL13" s="83">
        <f t="shared" si="6"/>
        <v>0</v>
      </c>
      <c r="AM13" s="47"/>
      <c r="AN13" s="47"/>
      <c r="AO13" s="47"/>
      <c r="AP13" s="47"/>
      <c r="AQ13" s="94">
        <f t="shared" si="14"/>
        <v>1</v>
      </c>
      <c r="AR13" s="18">
        <v>41222</v>
      </c>
      <c r="AS13" s="83">
        <f t="shared" si="7"/>
        <v>0</v>
      </c>
      <c r="AT13" s="47"/>
      <c r="AU13" s="47"/>
      <c r="AV13" s="94">
        <f t="shared" si="15"/>
        <v>0</v>
      </c>
      <c r="AW13" s="83">
        <f t="shared" si="8"/>
        <v>0</v>
      </c>
      <c r="AX13" s="47"/>
      <c r="AY13" s="47"/>
      <c r="AZ13" s="94">
        <f t="shared" si="16"/>
        <v>0</v>
      </c>
      <c r="BA13" s="99">
        <f t="shared" si="9"/>
        <v>1</v>
      </c>
      <c r="BB13" s="47"/>
      <c r="BC13" s="47">
        <v>1</v>
      </c>
      <c r="BD13" s="47"/>
      <c r="BE13" s="47"/>
      <c r="BF13" s="94">
        <f t="shared" si="17"/>
        <v>2</v>
      </c>
      <c r="BG13" s="99">
        <f t="shared" si="10"/>
        <v>0</v>
      </c>
      <c r="BH13" s="47"/>
      <c r="BI13" s="47"/>
      <c r="BJ13" s="94">
        <f>SUM(BG13+BJ12)</f>
        <v>0</v>
      </c>
      <c r="BK13" s="118">
        <f t="shared" si="11"/>
        <v>0</v>
      </c>
      <c r="BL13" s="47"/>
      <c r="BM13" s="47"/>
      <c r="BN13" s="91">
        <f t="shared" si="19"/>
        <v>0</v>
      </c>
      <c r="BO13" s="107" t="s">
        <v>194</v>
      </c>
    </row>
    <row r="14" spans="1:67" x14ac:dyDescent="0.2">
      <c r="A14" s="18">
        <v>41223</v>
      </c>
      <c r="B14">
        <f t="shared" si="0"/>
        <v>111</v>
      </c>
      <c r="C14">
        <f t="shared" si="12"/>
        <v>1048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7</v>
      </c>
      <c r="Q14" s="91">
        <f>SUM(R14:Y14)</f>
        <v>111</v>
      </c>
      <c r="R14" s="47">
        <v>64</v>
      </c>
      <c r="S14" s="47"/>
      <c r="T14" s="47">
        <v>15</v>
      </c>
      <c r="U14" s="47">
        <v>4</v>
      </c>
      <c r="V14" s="47"/>
      <c r="W14" s="47">
        <v>28</v>
      </c>
      <c r="X14" s="47"/>
      <c r="Y14" s="47"/>
      <c r="Z14" s="94">
        <f t="shared" si="4"/>
        <v>1037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3"/>
        <v>1</v>
      </c>
      <c r="AJ14" s="35"/>
      <c r="AK14" s="18">
        <v>41223</v>
      </c>
      <c r="AL14" s="83">
        <f t="shared" si="6"/>
        <v>0</v>
      </c>
      <c r="AM14" s="47"/>
      <c r="AN14" s="47"/>
      <c r="AO14" s="47"/>
      <c r="AP14" s="47"/>
      <c r="AQ14" s="94">
        <f t="shared" si="14"/>
        <v>1</v>
      </c>
      <c r="AR14" s="18">
        <v>41223</v>
      </c>
      <c r="AS14" s="83">
        <f t="shared" si="7"/>
        <v>0</v>
      </c>
      <c r="AT14" s="47"/>
      <c r="AU14" s="47"/>
      <c r="AV14" s="94">
        <f t="shared" si="15"/>
        <v>0</v>
      </c>
      <c r="AW14" s="83">
        <f t="shared" si="8"/>
        <v>0</v>
      </c>
      <c r="AX14" s="47"/>
      <c r="AY14" s="47"/>
      <c r="AZ14" s="94">
        <f t="shared" si="16"/>
        <v>0</v>
      </c>
      <c r="BA14" s="99">
        <f t="shared" si="9"/>
        <v>0</v>
      </c>
      <c r="BB14" s="47"/>
      <c r="BC14" s="47"/>
      <c r="BD14" s="47"/>
      <c r="BE14" s="47"/>
      <c r="BF14" s="94">
        <f>SUM(BA14+BF13)</f>
        <v>2</v>
      </c>
      <c r="BG14" s="99">
        <f t="shared" si="10"/>
        <v>0</v>
      </c>
      <c r="BH14" s="47"/>
      <c r="BI14" s="47"/>
      <c r="BJ14" s="94">
        <f t="shared" si="18"/>
        <v>0</v>
      </c>
      <c r="BK14" s="118">
        <f t="shared" si="11"/>
        <v>0</v>
      </c>
      <c r="BL14" s="47"/>
      <c r="BM14" s="47"/>
      <c r="BN14" s="91">
        <f t="shared" si="19"/>
        <v>0</v>
      </c>
      <c r="BO14" s="48" t="s">
        <v>195</v>
      </c>
    </row>
    <row r="15" spans="1:67" x14ac:dyDescent="0.2">
      <c r="A15" s="18">
        <v>41224</v>
      </c>
      <c r="B15">
        <f t="shared" si="0"/>
        <v>0</v>
      </c>
      <c r="C15">
        <f t="shared" si="12"/>
        <v>1048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7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1037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3"/>
        <v>1</v>
      </c>
      <c r="AJ15" s="35"/>
      <c r="AK15" s="18">
        <v>41224</v>
      </c>
      <c r="AL15" s="83">
        <f t="shared" si="6"/>
        <v>0</v>
      </c>
      <c r="AM15" s="47"/>
      <c r="AN15" s="47"/>
      <c r="AO15" s="47"/>
      <c r="AP15" s="47"/>
      <c r="AQ15" s="94">
        <f t="shared" si="14"/>
        <v>1</v>
      </c>
      <c r="AR15" s="18">
        <v>41224</v>
      </c>
      <c r="AS15" s="83">
        <f t="shared" si="7"/>
        <v>0</v>
      </c>
      <c r="AT15" s="47"/>
      <c r="AU15" s="47"/>
      <c r="AV15" s="94">
        <f t="shared" si="15"/>
        <v>0</v>
      </c>
      <c r="AW15" s="83">
        <f t="shared" si="8"/>
        <v>0</v>
      </c>
      <c r="AX15" s="47"/>
      <c r="AY15" s="47"/>
      <c r="AZ15" s="94">
        <f t="shared" si="16"/>
        <v>0</v>
      </c>
      <c r="BA15" s="99">
        <f t="shared" si="9"/>
        <v>0</v>
      </c>
      <c r="BB15" s="47"/>
      <c r="BC15" s="47"/>
      <c r="BD15" s="47"/>
      <c r="BE15" s="47"/>
      <c r="BF15" s="94">
        <f t="shared" si="17"/>
        <v>2</v>
      </c>
      <c r="BG15" s="99">
        <f t="shared" si="10"/>
        <v>0</v>
      </c>
      <c r="BH15" s="47"/>
      <c r="BI15" s="47"/>
      <c r="BJ15" s="94">
        <f t="shared" si="18"/>
        <v>0</v>
      </c>
      <c r="BK15" s="118">
        <f t="shared" si="11"/>
        <v>0</v>
      </c>
      <c r="BL15" s="47"/>
      <c r="BM15" s="47"/>
      <c r="BN15" s="91">
        <f t="shared" si="19"/>
        <v>0</v>
      </c>
      <c r="BO15" s="107"/>
    </row>
    <row r="16" spans="1:67" x14ac:dyDescent="0.2">
      <c r="A16" s="18">
        <v>41225</v>
      </c>
      <c r="B16">
        <f t="shared" si="0"/>
        <v>57</v>
      </c>
      <c r="C16">
        <f t="shared" si="12"/>
        <v>1105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7</v>
      </c>
      <c r="Q16" s="91">
        <f t="shared" si="3"/>
        <v>57</v>
      </c>
      <c r="R16" s="47">
        <v>38</v>
      </c>
      <c r="S16" s="47"/>
      <c r="T16" s="47">
        <v>7</v>
      </c>
      <c r="U16" s="47">
        <v>2</v>
      </c>
      <c r="V16" s="47"/>
      <c r="W16" s="47">
        <v>10</v>
      </c>
      <c r="X16" s="47"/>
      <c r="Y16" s="47"/>
      <c r="Z16" s="94">
        <f t="shared" si="4"/>
        <v>1094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3"/>
        <v>1</v>
      </c>
      <c r="AJ16" s="35"/>
      <c r="AK16" s="18">
        <v>41225</v>
      </c>
      <c r="AL16" s="83">
        <f t="shared" si="6"/>
        <v>0</v>
      </c>
      <c r="AM16" s="47"/>
      <c r="AN16" s="47"/>
      <c r="AO16" s="47"/>
      <c r="AP16" s="47"/>
      <c r="AQ16" s="94">
        <f t="shared" si="14"/>
        <v>1</v>
      </c>
      <c r="AR16" s="18">
        <v>41225</v>
      </c>
      <c r="AS16" s="83">
        <f t="shared" si="7"/>
        <v>0</v>
      </c>
      <c r="AT16" s="47"/>
      <c r="AU16" s="47"/>
      <c r="AV16" s="94">
        <f t="shared" si="15"/>
        <v>0</v>
      </c>
      <c r="AW16" s="83">
        <f t="shared" si="8"/>
        <v>0</v>
      </c>
      <c r="AX16" s="47"/>
      <c r="AY16" s="47"/>
      <c r="AZ16" s="110">
        <f t="shared" si="16"/>
        <v>0</v>
      </c>
      <c r="BA16" s="99">
        <f t="shared" si="9"/>
        <v>0</v>
      </c>
      <c r="BB16" s="47"/>
      <c r="BC16" s="47"/>
      <c r="BD16" s="47"/>
      <c r="BE16" s="47"/>
      <c r="BF16" s="94">
        <f t="shared" si="17"/>
        <v>2</v>
      </c>
      <c r="BG16" s="99">
        <f t="shared" si="10"/>
        <v>0</v>
      </c>
      <c r="BH16" s="47"/>
      <c r="BI16" s="47"/>
      <c r="BJ16" s="94">
        <f t="shared" si="18"/>
        <v>0</v>
      </c>
      <c r="BK16" s="118">
        <f t="shared" si="11"/>
        <v>0</v>
      </c>
      <c r="BL16" s="47"/>
      <c r="BM16" s="47"/>
      <c r="BN16" s="91">
        <f t="shared" si="19"/>
        <v>0</v>
      </c>
      <c r="BO16" s="107" t="s">
        <v>196</v>
      </c>
    </row>
    <row r="17" spans="1:67" x14ac:dyDescent="0.2">
      <c r="A17" s="18">
        <v>41226</v>
      </c>
      <c r="B17">
        <f t="shared" si="0"/>
        <v>0</v>
      </c>
      <c r="C17">
        <f t="shared" si="12"/>
        <v>1105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7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1094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3"/>
        <v>1</v>
      </c>
      <c r="AJ17" s="35"/>
      <c r="AK17" s="18">
        <v>41226</v>
      </c>
      <c r="AL17" s="83">
        <f t="shared" si="6"/>
        <v>0</v>
      </c>
      <c r="AM17" s="47"/>
      <c r="AN17" s="47"/>
      <c r="AO17" s="47"/>
      <c r="AP17" s="47"/>
      <c r="AQ17" s="94">
        <f t="shared" si="14"/>
        <v>1</v>
      </c>
      <c r="AR17" s="18">
        <v>41226</v>
      </c>
      <c r="AS17" s="83">
        <f t="shared" si="7"/>
        <v>0</v>
      </c>
      <c r="AT17" s="47"/>
      <c r="AU17" s="47"/>
      <c r="AV17" s="94">
        <f t="shared" si="15"/>
        <v>0</v>
      </c>
      <c r="AW17" s="83">
        <f t="shared" si="8"/>
        <v>0</v>
      </c>
      <c r="AX17" s="47"/>
      <c r="AY17" s="47"/>
      <c r="AZ17" s="94">
        <f t="shared" si="16"/>
        <v>0</v>
      </c>
      <c r="BA17" s="99">
        <f t="shared" si="9"/>
        <v>0</v>
      </c>
      <c r="BB17" s="47"/>
      <c r="BC17" s="47"/>
      <c r="BD17" s="47"/>
      <c r="BE17" s="47"/>
      <c r="BF17" s="94">
        <f t="shared" si="17"/>
        <v>2</v>
      </c>
      <c r="BG17" s="99">
        <f t="shared" si="10"/>
        <v>0</v>
      </c>
      <c r="BH17" s="47"/>
      <c r="BI17" s="47"/>
      <c r="BJ17" s="94">
        <f t="shared" si="18"/>
        <v>0</v>
      </c>
      <c r="BK17" s="118">
        <f t="shared" si="11"/>
        <v>0</v>
      </c>
      <c r="BL17" s="47"/>
      <c r="BM17" s="47"/>
      <c r="BN17" s="91">
        <f t="shared" si="19"/>
        <v>0</v>
      </c>
      <c r="BO17" s="48"/>
    </row>
    <row r="18" spans="1:67" x14ac:dyDescent="0.2">
      <c r="A18" s="18">
        <v>41227</v>
      </c>
      <c r="B18">
        <f t="shared" si="0"/>
        <v>138</v>
      </c>
      <c r="C18">
        <f t="shared" si="12"/>
        <v>1243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7</v>
      </c>
      <c r="Q18" s="91">
        <f t="shared" si="3"/>
        <v>138</v>
      </c>
      <c r="R18" s="107">
        <v>84</v>
      </c>
      <c r="S18" s="47"/>
      <c r="T18" s="107">
        <v>23</v>
      </c>
      <c r="U18" s="107">
        <v>5</v>
      </c>
      <c r="V18" s="107"/>
      <c r="W18" s="107">
        <v>26</v>
      </c>
      <c r="X18" s="47"/>
      <c r="Y18" s="47"/>
      <c r="Z18" s="94">
        <f t="shared" si="4"/>
        <v>1232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3"/>
        <v>1</v>
      </c>
      <c r="AJ18" s="35"/>
      <c r="AK18" s="18">
        <v>41227</v>
      </c>
      <c r="AL18" s="83">
        <f t="shared" si="6"/>
        <v>0</v>
      </c>
      <c r="AM18" s="47"/>
      <c r="AN18" s="47"/>
      <c r="AO18" s="47"/>
      <c r="AP18" s="47"/>
      <c r="AQ18" s="94">
        <f t="shared" si="14"/>
        <v>1</v>
      </c>
      <c r="AR18" s="18">
        <v>41227</v>
      </c>
      <c r="AS18" s="83">
        <f t="shared" si="7"/>
        <v>0</v>
      </c>
      <c r="AT18" s="47"/>
      <c r="AU18" s="47"/>
      <c r="AV18" s="94">
        <f t="shared" si="15"/>
        <v>0</v>
      </c>
      <c r="AW18" s="83">
        <f t="shared" si="8"/>
        <v>0</v>
      </c>
      <c r="AX18" s="47"/>
      <c r="AY18" s="47"/>
      <c r="AZ18" s="94">
        <f t="shared" si="16"/>
        <v>0</v>
      </c>
      <c r="BA18" s="99">
        <f t="shared" si="9"/>
        <v>0</v>
      </c>
      <c r="BB18" s="47"/>
      <c r="BC18" s="47"/>
      <c r="BD18" s="47"/>
      <c r="BE18" s="47"/>
      <c r="BF18" s="94">
        <f t="shared" si="17"/>
        <v>2</v>
      </c>
      <c r="BG18" s="99">
        <f t="shared" si="10"/>
        <v>0</v>
      </c>
      <c r="BH18" s="47"/>
      <c r="BI18" s="47"/>
      <c r="BJ18" s="94">
        <f t="shared" si="18"/>
        <v>0</v>
      </c>
      <c r="BK18" s="118">
        <f t="shared" si="11"/>
        <v>0</v>
      </c>
      <c r="BL18" s="47"/>
      <c r="BM18" s="47"/>
      <c r="BN18" s="91">
        <f t="shared" si="19"/>
        <v>0</v>
      </c>
      <c r="BO18" s="107" t="s">
        <v>197</v>
      </c>
    </row>
    <row r="19" spans="1:67" x14ac:dyDescent="0.2">
      <c r="A19" s="18">
        <v>41228</v>
      </c>
      <c r="B19">
        <f t="shared" si="0"/>
        <v>87</v>
      </c>
      <c r="C19">
        <f t="shared" si="12"/>
        <v>1330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7</v>
      </c>
      <c r="Q19" s="91">
        <f t="shared" si="3"/>
        <v>86</v>
      </c>
      <c r="R19" s="47">
        <v>56</v>
      </c>
      <c r="S19" s="47"/>
      <c r="T19" s="47">
        <v>12</v>
      </c>
      <c r="U19" s="47">
        <v>4</v>
      </c>
      <c r="V19" s="47"/>
      <c r="W19" s="47">
        <v>14</v>
      </c>
      <c r="X19" s="47"/>
      <c r="Y19" s="47"/>
      <c r="Z19" s="94">
        <f t="shared" si="4"/>
        <v>1318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3"/>
        <v>1</v>
      </c>
      <c r="AJ19" s="35"/>
      <c r="AK19" s="18">
        <v>41228</v>
      </c>
      <c r="AL19" s="83">
        <f t="shared" si="6"/>
        <v>0</v>
      </c>
      <c r="AM19" s="47"/>
      <c r="AN19" s="47"/>
      <c r="AO19" s="47"/>
      <c r="AP19" s="47"/>
      <c r="AQ19" s="94">
        <f t="shared" si="14"/>
        <v>1</v>
      </c>
      <c r="AR19" s="18">
        <v>41228</v>
      </c>
      <c r="AS19" s="83">
        <f t="shared" si="7"/>
        <v>0</v>
      </c>
      <c r="AT19" s="47"/>
      <c r="AU19" s="47"/>
      <c r="AV19" s="94">
        <f t="shared" si="15"/>
        <v>0</v>
      </c>
      <c r="AW19" s="83">
        <f t="shared" si="8"/>
        <v>0</v>
      </c>
      <c r="AX19" s="47"/>
      <c r="AY19" s="47"/>
      <c r="AZ19" s="94">
        <f t="shared" si="16"/>
        <v>0</v>
      </c>
      <c r="BA19" s="99">
        <f t="shared" si="9"/>
        <v>1</v>
      </c>
      <c r="BB19" s="47"/>
      <c r="BC19" s="47">
        <v>1</v>
      </c>
      <c r="BD19" s="47"/>
      <c r="BE19" s="47"/>
      <c r="BF19" s="94">
        <f t="shared" si="17"/>
        <v>3</v>
      </c>
      <c r="BG19" s="99">
        <f t="shared" si="10"/>
        <v>0</v>
      </c>
      <c r="BH19" s="47"/>
      <c r="BI19" s="47"/>
      <c r="BJ19" s="94">
        <f t="shared" si="18"/>
        <v>0</v>
      </c>
      <c r="BK19" s="118">
        <f t="shared" si="11"/>
        <v>0</v>
      </c>
      <c r="BL19" s="47"/>
      <c r="BM19" s="47"/>
      <c r="BN19" s="91">
        <f t="shared" si="19"/>
        <v>0</v>
      </c>
      <c r="BO19" s="107" t="s">
        <v>198</v>
      </c>
    </row>
    <row r="20" spans="1:67" x14ac:dyDescent="0.2">
      <c r="A20" s="18">
        <v>41229</v>
      </c>
      <c r="B20">
        <f t="shared" si="0"/>
        <v>33</v>
      </c>
      <c r="C20">
        <f t="shared" si="12"/>
        <v>1363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7</v>
      </c>
      <c r="Q20" s="91">
        <f t="shared" si="3"/>
        <v>32</v>
      </c>
      <c r="R20" s="47">
        <v>21</v>
      </c>
      <c r="S20" s="47"/>
      <c r="T20" s="47">
        <v>4</v>
      </c>
      <c r="U20" s="47">
        <v>1</v>
      </c>
      <c r="V20" s="47"/>
      <c r="W20" s="47">
        <v>6</v>
      </c>
      <c r="X20" s="47"/>
      <c r="Y20" s="47"/>
      <c r="Z20" s="94">
        <f t="shared" si="4"/>
        <v>1350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3"/>
        <v>1</v>
      </c>
      <c r="AJ20" s="35"/>
      <c r="AK20" s="18">
        <v>41229</v>
      </c>
      <c r="AL20" s="83">
        <f t="shared" si="6"/>
        <v>0</v>
      </c>
      <c r="AM20" s="47"/>
      <c r="AN20" s="47"/>
      <c r="AO20" s="47"/>
      <c r="AP20" s="47"/>
      <c r="AQ20" s="94">
        <f t="shared" si="14"/>
        <v>1</v>
      </c>
      <c r="AR20" s="18">
        <v>41229</v>
      </c>
      <c r="AS20" s="83">
        <f t="shared" si="7"/>
        <v>0</v>
      </c>
      <c r="AT20" s="47"/>
      <c r="AU20" s="47"/>
      <c r="AV20" s="94">
        <f t="shared" si="15"/>
        <v>0</v>
      </c>
      <c r="AW20" s="83">
        <f t="shared" si="8"/>
        <v>0</v>
      </c>
      <c r="AX20" s="47"/>
      <c r="AY20" s="47"/>
      <c r="AZ20" s="94">
        <f t="shared" si="16"/>
        <v>0</v>
      </c>
      <c r="BA20" s="99">
        <f t="shared" si="9"/>
        <v>1</v>
      </c>
      <c r="BB20" s="47"/>
      <c r="BC20" s="47">
        <v>1</v>
      </c>
      <c r="BD20" s="47"/>
      <c r="BE20" s="47"/>
      <c r="BF20" s="94">
        <f t="shared" si="17"/>
        <v>4</v>
      </c>
      <c r="BG20" s="99">
        <f t="shared" si="10"/>
        <v>0</v>
      </c>
      <c r="BH20" s="47"/>
      <c r="BI20" s="47"/>
      <c r="BJ20" s="94">
        <f t="shared" si="18"/>
        <v>0</v>
      </c>
      <c r="BK20" s="118">
        <f t="shared" si="11"/>
        <v>0</v>
      </c>
      <c r="BL20" s="47"/>
      <c r="BM20" s="47"/>
      <c r="BN20" s="91">
        <f t="shared" si="19"/>
        <v>0</v>
      </c>
      <c r="BO20" s="107" t="s">
        <v>199</v>
      </c>
    </row>
    <row r="21" spans="1:67" x14ac:dyDescent="0.2">
      <c r="A21" s="18">
        <v>41230</v>
      </c>
      <c r="B21">
        <f t="shared" si="0"/>
        <v>52</v>
      </c>
      <c r="C21">
        <f t="shared" si="12"/>
        <v>1415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7</v>
      </c>
      <c r="Q21" s="91">
        <f t="shared" si="3"/>
        <v>52</v>
      </c>
      <c r="R21" s="47">
        <v>34</v>
      </c>
      <c r="S21" s="47"/>
      <c r="T21" s="47">
        <v>9</v>
      </c>
      <c r="U21" s="47">
        <v>2</v>
      </c>
      <c r="V21" s="47"/>
      <c r="W21" s="47">
        <v>7</v>
      </c>
      <c r="X21" s="47"/>
      <c r="Y21" s="47"/>
      <c r="Z21" s="94">
        <f t="shared" si="4"/>
        <v>1402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3"/>
        <v>1</v>
      </c>
      <c r="AJ21" s="35"/>
      <c r="AK21" s="18">
        <v>41230</v>
      </c>
      <c r="AL21" s="83">
        <f t="shared" si="6"/>
        <v>0</v>
      </c>
      <c r="AM21" s="47"/>
      <c r="AN21" s="47"/>
      <c r="AO21" s="47"/>
      <c r="AP21" s="47"/>
      <c r="AQ21" s="94">
        <f t="shared" si="14"/>
        <v>1</v>
      </c>
      <c r="AR21" s="18">
        <v>41230</v>
      </c>
      <c r="AS21" s="83">
        <f t="shared" si="7"/>
        <v>0</v>
      </c>
      <c r="AT21" s="47"/>
      <c r="AU21" s="47"/>
      <c r="AV21" s="94">
        <f t="shared" si="15"/>
        <v>0</v>
      </c>
      <c r="AW21" s="83">
        <f t="shared" si="8"/>
        <v>0</v>
      </c>
      <c r="AX21" s="47"/>
      <c r="AY21" s="47"/>
      <c r="AZ21" s="94">
        <f t="shared" si="16"/>
        <v>0</v>
      </c>
      <c r="BA21" s="99">
        <f t="shared" si="9"/>
        <v>0</v>
      </c>
      <c r="BB21" s="47"/>
      <c r="BC21" s="47"/>
      <c r="BD21" s="47"/>
      <c r="BE21" s="47"/>
      <c r="BF21" s="94">
        <f t="shared" si="17"/>
        <v>4</v>
      </c>
      <c r="BG21" s="99">
        <f t="shared" si="10"/>
        <v>0</v>
      </c>
      <c r="BH21" s="47"/>
      <c r="BI21" s="47"/>
      <c r="BJ21" s="94">
        <f t="shared" si="18"/>
        <v>0</v>
      </c>
      <c r="BK21" s="118">
        <f t="shared" si="11"/>
        <v>0</v>
      </c>
      <c r="BL21" s="47"/>
      <c r="BM21" s="47"/>
      <c r="BN21" s="91">
        <f t="shared" si="19"/>
        <v>0</v>
      </c>
      <c r="BO21" s="107" t="s">
        <v>200</v>
      </c>
    </row>
    <row r="22" spans="1:67" x14ac:dyDescent="0.2">
      <c r="A22" s="18">
        <v>41231</v>
      </c>
      <c r="B22">
        <f t="shared" si="0"/>
        <v>0</v>
      </c>
      <c r="C22">
        <f t="shared" si="12"/>
        <v>1415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7</v>
      </c>
      <c r="Q22" s="91">
        <f t="shared" si="3"/>
        <v>0</v>
      </c>
      <c r="R22" s="47"/>
      <c r="S22" s="47"/>
      <c r="T22" s="139"/>
      <c r="U22" s="139"/>
      <c r="V22" s="47"/>
      <c r="W22" s="47"/>
      <c r="X22" s="47"/>
      <c r="Y22" s="47"/>
      <c r="Z22" s="94">
        <f t="shared" si="4"/>
        <v>1402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3"/>
        <v>1</v>
      </c>
      <c r="AJ22" s="35"/>
      <c r="AK22" s="18">
        <v>41231</v>
      </c>
      <c r="AL22" s="83">
        <f t="shared" si="6"/>
        <v>0</v>
      </c>
      <c r="AM22" s="47"/>
      <c r="AN22" s="47"/>
      <c r="AO22" s="47"/>
      <c r="AP22" s="47"/>
      <c r="AQ22" s="94">
        <f t="shared" si="14"/>
        <v>1</v>
      </c>
      <c r="AR22" s="18">
        <v>41231</v>
      </c>
      <c r="AS22" s="83">
        <f t="shared" si="7"/>
        <v>0</v>
      </c>
      <c r="AT22" s="47"/>
      <c r="AU22" s="47"/>
      <c r="AV22" s="94">
        <f t="shared" si="15"/>
        <v>0</v>
      </c>
      <c r="AW22" s="83">
        <f t="shared" si="8"/>
        <v>0</v>
      </c>
      <c r="AX22" s="47"/>
      <c r="AY22" s="47"/>
      <c r="AZ22" s="94">
        <f t="shared" si="16"/>
        <v>0</v>
      </c>
      <c r="BA22" s="99">
        <f t="shared" si="9"/>
        <v>0</v>
      </c>
      <c r="BB22" s="47"/>
      <c r="BC22" s="47"/>
      <c r="BD22" s="47"/>
      <c r="BE22" s="47"/>
      <c r="BF22" s="94">
        <f t="shared" si="17"/>
        <v>4</v>
      </c>
      <c r="BG22" s="99">
        <f t="shared" si="10"/>
        <v>0</v>
      </c>
      <c r="BH22" s="47"/>
      <c r="BI22" s="47"/>
      <c r="BJ22" s="94">
        <f t="shared" si="18"/>
        <v>0</v>
      </c>
      <c r="BK22" s="118">
        <f t="shared" si="11"/>
        <v>0</v>
      </c>
      <c r="BL22" s="47"/>
      <c r="BM22" s="47"/>
      <c r="BN22" s="91">
        <f t="shared" si="19"/>
        <v>0</v>
      </c>
      <c r="BO22" s="48"/>
    </row>
    <row r="23" spans="1:67" x14ac:dyDescent="0.2">
      <c r="A23" s="18">
        <v>41232</v>
      </c>
      <c r="B23">
        <f t="shared" si="0"/>
        <v>66</v>
      </c>
      <c r="C23">
        <f t="shared" si="12"/>
        <v>1481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7</v>
      </c>
      <c r="Q23" s="91">
        <f t="shared" si="3"/>
        <v>66</v>
      </c>
      <c r="R23" s="47">
        <v>48</v>
      </c>
      <c r="S23" s="47"/>
      <c r="T23" s="47">
        <v>10</v>
      </c>
      <c r="U23" s="47">
        <v>2</v>
      </c>
      <c r="V23" s="47"/>
      <c r="W23" s="47">
        <v>6</v>
      </c>
      <c r="X23" s="47"/>
      <c r="Y23" s="47"/>
      <c r="Z23" s="94">
        <f t="shared" si="4"/>
        <v>1468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3"/>
        <v>1</v>
      </c>
      <c r="AJ23" s="35"/>
      <c r="AK23" s="18">
        <v>41232</v>
      </c>
      <c r="AL23" s="83">
        <f t="shared" si="6"/>
        <v>0</v>
      </c>
      <c r="AM23" s="47"/>
      <c r="AN23" s="47"/>
      <c r="AO23" s="47"/>
      <c r="AP23" s="47"/>
      <c r="AQ23" s="94">
        <f t="shared" si="14"/>
        <v>1</v>
      </c>
      <c r="AR23" s="18">
        <v>41232</v>
      </c>
      <c r="AS23" s="83">
        <f t="shared" si="7"/>
        <v>0</v>
      </c>
      <c r="AT23" s="47"/>
      <c r="AU23" s="47"/>
      <c r="AV23" s="94">
        <f t="shared" si="15"/>
        <v>0</v>
      </c>
      <c r="AW23" s="83">
        <f t="shared" si="8"/>
        <v>0</v>
      </c>
      <c r="AX23" s="47"/>
      <c r="AY23" s="47"/>
      <c r="AZ23" s="94">
        <f t="shared" si="16"/>
        <v>0</v>
      </c>
      <c r="BA23" s="99">
        <f t="shared" si="9"/>
        <v>0</v>
      </c>
      <c r="BB23" s="47"/>
      <c r="BC23" s="47"/>
      <c r="BD23" s="47"/>
      <c r="BE23" s="47"/>
      <c r="BF23" s="94">
        <f t="shared" si="17"/>
        <v>4</v>
      </c>
      <c r="BG23" s="99">
        <f t="shared" si="10"/>
        <v>0</v>
      </c>
      <c r="BH23" s="47"/>
      <c r="BI23" s="47"/>
      <c r="BJ23" s="94">
        <f t="shared" si="18"/>
        <v>0</v>
      </c>
      <c r="BK23" s="118">
        <f t="shared" si="11"/>
        <v>0</v>
      </c>
      <c r="BL23" s="47"/>
      <c r="BM23" s="47"/>
      <c r="BN23" s="91">
        <f t="shared" si="19"/>
        <v>0</v>
      </c>
      <c r="BO23" s="48" t="s">
        <v>201</v>
      </c>
    </row>
    <row r="24" spans="1:67" x14ac:dyDescent="0.2">
      <c r="A24" s="18">
        <v>41233</v>
      </c>
      <c r="B24">
        <f t="shared" si="0"/>
        <v>16</v>
      </c>
      <c r="C24">
        <f t="shared" si="12"/>
        <v>1497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7</v>
      </c>
      <c r="Q24" s="91">
        <f t="shared" si="3"/>
        <v>16</v>
      </c>
      <c r="R24" s="47">
        <v>12</v>
      </c>
      <c r="S24" s="47"/>
      <c r="T24" s="47">
        <v>1</v>
      </c>
      <c r="U24" s="47">
        <v>1</v>
      </c>
      <c r="V24" s="47"/>
      <c r="W24" s="47">
        <v>2</v>
      </c>
      <c r="X24" s="47"/>
      <c r="Y24" s="47"/>
      <c r="Z24" s="94">
        <f t="shared" si="4"/>
        <v>1484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3"/>
        <v>1</v>
      </c>
      <c r="AJ24" s="35"/>
      <c r="AK24" s="18">
        <v>41233</v>
      </c>
      <c r="AL24" s="83">
        <f t="shared" si="6"/>
        <v>0</v>
      </c>
      <c r="AM24" s="47"/>
      <c r="AN24" s="47"/>
      <c r="AO24" s="47"/>
      <c r="AP24" s="47"/>
      <c r="AQ24" s="94">
        <f t="shared" si="14"/>
        <v>1</v>
      </c>
      <c r="AR24" s="18">
        <v>41233</v>
      </c>
      <c r="AS24" s="83">
        <f t="shared" si="7"/>
        <v>0</v>
      </c>
      <c r="AT24" s="47"/>
      <c r="AU24" s="47"/>
      <c r="AV24" s="94">
        <f t="shared" si="15"/>
        <v>0</v>
      </c>
      <c r="AW24" s="83">
        <f t="shared" si="8"/>
        <v>0</v>
      </c>
      <c r="AX24" s="47"/>
      <c r="AY24" s="47"/>
      <c r="AZ24" s="94">
        <f t="shared" si="16"/>
        <v>0</v>
      </c>
      <c r="BA24" s="99">
        <f t="shared" si="9"/>
        <v>0</v>
      </c>
      <c r="BB24" s="47"/>
      <c r="BC24" s="47"/>
      <c r="BD24" s="47"/>
      <c r="BE24" s="47"/>
      <c r="BF24" s="94">
        <f t="shared" si="17"/>
        <v>4</v>
      </c>
      <c r="BG24" s="99">
        <f t="shared" si="10"/>
        <v>0</v>
      </c>
      <c r="BH24" s="47"/>
      <c r="BI24" s="47"/>
      <c r="BJ24" s="94">
        <f t="shared" si="18"/>
        <v>0</v>
      </c>
      <c r="BK24" s="118">
        <f t="shared" si="11"/>
        <v>0</v>
      </c>
      <c r="BL24" s="47"/>
      <c r="BM24" s="47"/>
      <c r="BN24" s="91">
        <f t="shared" si="19"/>
        <v>0</v>
      </c>
      <c r="BO24" s="107" t="s">
        <v>202</v>
      </c>
    </row>
    <row r="25" spans="1:67" x14ac:dyDescent="0.2">
      <c r="A25" s="18">
        <v>41234</v>
      </c>
      <c r="B25">
        <f t="shared" si="0"/>
        <v>9</v>
      </c>
      <c r="C25">
        <f t="shared" si="12"/>
        <v>1506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7</v>
      </c>
      <c r="Q25" s="91">
        <f t="shared" si="3"/>
        <v>9</v>
      </c>
      <c r="R25" s="47">
        <v>6</v>
      </c>
      <c r="S25" s="47"/>
      <c r="T25" s="47">
        <v>1</v>
      </c>
      <c r="U25" s="47"/>
      <c r="V25" s="47"/>
      <c r="W25" s="47">
        <v>2</v>
      </c>
      <c r="X25" s="47"/>
      <c r="Y25" s="47"/>
      <c r="Z25" s="94">
        <f t="shared" si="4"/>
        <v>1493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3"/>
        <v>1</v>
      </c>
      <c r="AJ25" s="35"/>
      <c r="AK25" s="18">
        <v>41234</v>
      </c>
      <c r="AL25" s="83">
        <f t="shared" si="6"/>
        <v>0</v>
      </c>
      <c r="AM25" s="47"/>
      <c r="AN25" s="47"/>
      <c r="AO25" s="47"/>
      <c r="AP25" s="47"/>
      <c r="AQ25" s="94">
        <f t="shared" si="14"/>
        <v>1</v>
      </c>
      <c r="AR25" s="18">
        <v>41234</v>
      </c>
      <c r="AS25" s="83">
        <f t="shared" si="7"/>
        <v>0</v>
      </c>
      <c r="AT25" s="47"/>
      <c r="AU25" s="47"/>
      <c r="AV25" s="94">
        <f t="shared" si="15"/>
        <v>0</v>
      </c>
      <c r="AW25" s="83">
        <f t="shared" si="8"/>
        <v>0</v>
      </c>
      <c r="AX25" s="47"/>
      <c r="AY25" s="47"/>
      <c r="AZ25" s="94">
        <f t="shared" si="16"/>
        <v>0</v>
      </c>
      <c r="BA25" s="99">
        <f t="shared" si="9"/>
        <v>0</v>
      </c>
      <c r="BB25" s="47"/>
      <c r="BC25" s="47"/>
      <c r="BD25" s="47"/>
      <c r="BE25" s="47"/>
      <c r="BF25" s="94">
        <f t="shared" si="17"/>
        <v>4</v>
      </c>
      <c r="BG25" s="99">
        <f t="shared" si="10"/>
        <v>0</v>
      </c>
      <c r="BH25" s="47"/>
      <c r="BI25" s="47"/>
      <c r="BJ25" s="94">
        <f t="shared" si="18"/>
        <v>0</v>
      </c>
      <c r="BK25" s="118">
        <f t="shared" si="11"/>
        <v>0</v>
      </c>
      <c r="BL25" s="47"/>
      <c r="BM25" s="47"/>
      <c r="BN25" s="91">
        <f t="shared" si="19"/>
        <v>0</v>
      </c>
      <c r="BO25" s="48" t="s">
        <v>203</v>
      </c>
    </row>
    <row r="26" spans="1:67" x14ac:dyDescent="0.2">
      <c r="A26" s="18">
        <v>41235</v>
      </c>
      <c r="B26">
        <f t="shared" si="0"/>
        <v>0</v>
      </c>
      <c r="C26">
        <f t="shared" si="12"/>
        <v>1506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7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1493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3"/>
        <v>1</v>
      </c>
      <c r="AJ26" s="35"/>
      <c r="AK26" s="18">
        <v>41235</v>
      </c>
      <c r="AL26" s="83">
        <f t="shared" si="6"/>
        <v>0</v>
      </c>
      <c r="AM26" s="47"/>
      <c r="AN26" s="47"/>
      <c r="AO26" s="47"/>
      <c r="AP26" s="47"/>
      <c r="AQ26" s="94">
        <f t="shared" si="14"/>
        <v>1</v>
      </c>
      <c r="AR26" s="18">
        <v>41235</v>
      </c>
      <c r="AS26" s="83">
        <f t="shared" si="7"/>
        <v>0</v>
      </c>
      <c r="AT26" s="47"/>
      <c r="AU26" s="47"/>
      <c r="AV26" s="94">
        <f t="shared" si="15"/>
        <v>0</v>
      </c>
      <c r="AW26" s="83">
        <f t="shared" si="8"/>
        <v>0</v>
      </c>
      <c r="AX26" s="47"/>
      <c r="AY26" s="47"/>
      <c r="AZ26" s="94">
        <f t="shared" si="16"/>
        <v>0</v>
      </c>
      <c r="BA26" s="99">
        <f t="shared" si="9"/>
        <v>0</v>
      </c>
      <c r="BB26" s="47"/>
      <c r="BC26" s="47"/>
      <c r="BD26" s="47"/>
      <c r="BE26" s="47"/>
      <c r="BF26" s="94">
        <f t="shared" si="17"/>
        <v>4</v>
      </c>
      <c r="BG26" s="99">
        <f t="shared" si="10"/>
        <v>0</v>
      </c>
      <c r="BH26" s="47"/>
      <c r="BI26" s="47"/>
      <c r="BJ26" s="94">
        <f t="shared" si="18"/>
        <v>0</v>
      </c>
      <c r="BK26" s="118">
        <f t="shared" si="11"/>
        <v>0</v>
      </c>
      <c r="BL26" s="47"/>
      <c r="BM26" s="47"/>
      <c r="BN26" s="91">
        <f t="shared" si="19"/>
        <v>0</v>
      </c>
      <c r="BO26" s="48"/>
    </row>
    <row r="27" spans="1:67" x14ac:dyDescent="0.2">
      <c r="A27" s="18">
        <v>41236</v>
      </c>
      <c r="B27">
        <f t="shared" si="0"/>
        <v>0</v>
      </c>
      <c r="C27">
        <f t="shared" si="12"/>
        <v>1506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7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1493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3"/>
        <v>1</v>
      </c>
      <c r="AJ27" s="35"/>
      <c r="AK27" s="18">
        <v>41236</v>
      </c>
      <c r="AL27" s="83">
        <f t="shared" si="6"/>
        <v>0</v>
      </c>
      <c r="AM27" s="47"/>
      <c r="AN27" s="47"/>
      <c r="AO27" s="47"/>
      <c r="AP27" s="47"/>
      <c r="AQ27" s="94">
        <f t="shared" si="14"/>
        <v>1</v>
      </c>
      <c r="AR27" s="18">
        <v>41236</v>
      </c>
      <c r="AS27" s="83">
        <f t="shared" si="7"/>
        <v>0</v>
      </c>
      <c r="AT27" s="47"/>
      <c r="AU27" s="47"/>
      <c r="AV27" s="94">
        <f t="shared" si="15"/>
        <v>0</v>
      </c>
      <c r="AW27" s="83">
        <f t="shared" si="8"/>
        <v>0</v>
      </c>
      <c r="AX27" s="47"/>
      <c r="AY27" s="47"/>
      <c r="AZ27" s="94">
        <f t="shared" si="16"/>
        <v>0</v>
      </c>
      <c r="BA27" s="99">
        <f t="shared" si="9"/>
        <v>0</v>
      </c>
      <c r="BB27" s="47"/>
      <c r="BC27" s="47"/>
      <c r="BD27" s="47"/>
      <c r="BE27" s="47"/>
      <c r="BF27" s="94">
        <f t="shared" si="17"/>
        <v>4</v>
      </c>
      <c r="BG27" s="99">
        <f t="shared" si="10"/>
        <v>0</v>
      </c>
      <c r="BH27" s="47"/>
      <c r="BI27" s="47"/>
      <c r="BJ27" s="94">
        <f t="shared" si="18"/>
        <v>0</v>
      </c>
      <c r="BK27" s="118">
        <f t="shared" si="11"/>
        <v>0</v>
      </c>
      <c r="BL27" s="47"/>
      <c r="BM27" s="47"/>
      <c r="BN27" s="91">
        <f t="shared" si="19"/>
        <v>0</v>
      </c>
      <c r="BO27" s="48"/>
    </row>
    <row r="28" spans="1:67" x14ac:dyDescent="0.2">
      <c r="A28" s="18">
        <v>41237</v>
      </c>
      <c r="B28">
        <f t="shared" si="0"/>
        <v>46</v>
      </c>
      <c r="C28">
        <f t="shared" si="12"/>
        <v>1552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7</v>
      </c>
      <c r="Q28" s="91">
        <f t="shared" si="3"/>
        <v>45</v>
      </c>
      <c r="R28" s="47">
        <v>28</v>
      </c>
      <c r="S28" s="47"/>
      <c r="T28" s="47">
        <v>3</v>
      </c>
      <c r="U28" s="47">
        <v>1</v>
      </c>
      <c r="V28" s="47"/>
      <c r="W28" s="47">
        <v>13</v>
      </c>
      <c r="X28" s="47"/>
      <c r="Y28" s="47"/>
      <c r="Z28" s="94">
        <f t="shared" si="4"/>
        <v>1538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3"/>
        <v>1</v>
      </c>
      <c r="AJ28" s="35"/>
      <c r="AK28" s="18">
        <v>41237</v>
      </c>
      <c r="AL28" s="83">
        <f t="shared" si="6"/>
        <v>1</v>
      </c>
      <c r="AM28" s="47"/>
      <c r="AN28" s="47"/>
      <c r="AO28" s="47">
        <v>1</v>
      </c>
      <c r="AP28" s="47"/>
      <c r="AQ28" s="94">
        <f t="shared" si="14"/>
        <v>2</v>
      </c>
      <c r="AR28" s="18">
        <v>41237</v>
      </c>
      <c r="AS28" s="83">
        <f t="shared" si="7"/>
        <v>0</v>
      </c>
      <c r="AT28" s="47"/>
      <c r="AU28" s="47"/>
      <c r="AV28" s="94">
        <f t="shared" si="15"/>
        <v>0</v>
      </c>
      <c r="AW28" s="83">
        <f t="shared" si="8"/>
        <v>0</v>
      </c>
      <c r="AX28" s="47"/>
      <c r="AY28" s="47"/>
      <c r="AZ28" s="94">
        <f t="shared" si="16"/>
        <v>0</v>
      </c>
      <c r="BA28" s="99">
        <f t="shared" si="9"/>
        <v>0</v>
      </c>
      <c r="BB28" s="47"/>
      <c r="BC28" s="47"/>
      <c r="BD28" s="47"/>
      <c r="BE28" s="47"/>
      <c r="BF28" s="94">
        <f t="shared" si="17"/>
        <v>4</v>
      </c>
      <c r="BG28" s="99">
        <f t="shared" si="10"/>
        <v>0</v>
      </c>
      <c r="BH28" s="47"/>
      <c r="BI28" s="47"/>
      <c r="BJ28" s="94">
        <f t="shared" si="18"/>
        <v>0</v>
      </c>
      <c r="BK28" s="118">
        <f t="shared" si="11"/>
        <v>0</v>
      </c>
      <c r="BL28" s="47"/>
      <c r="BM28" s="47"/>
      <c r="BN28" s="91">
        <f t="shared" si="19"/>
        <v>0</v>
      </c>
      <c r="BO28" s="107" t="s">
        <v>204</v>
      </c>
    </row>
    <row r="29" spans="1:67" x14ac:dyDescent="0.2">
      <c r="A29" s="18">
        <v>41238</v>
      </c>
      <c r="B29">
        <f t="shared" si="0"/>
        <v>0</v>
      </c>
      <c r="C29">
        <f t="shared" si="12"/>
        <v>1552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7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1538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3"/>
        <v>1</v>
      </c>
      <c r="AJ29" s="35"/>
      <c r="AK29" s="18">
        <v>41238</v>
      </c>
      <c r="AL29" s="83">
        <f t="shared" si="6"/>
        <v>0</v>
      </c>
      <c r="AM29" s="47"/>
      <c r="AN29" s="47"/>
      <c r="AO29" s="47"/>
      <c r="AP29" s="47"/>
      <c r="AQ29" s="94">
        <f t="shared" si="14"/>
        <v>2</v>
      </c>
      <c r="AR29" s="18">
        <v>41238</v>
      </c>
      <c r="AS29" s="83">
        <f t="shared" si="7"/>
        <v>0</v>
      </c>
      <c r="AT29" s="47"/>
      <c r="AU29" s="47"/>
      <c r="AV29" s="94">
        <f t="shared" si="15"/>
        <v>0</v>
      </c>
      <c r="AW29" s="83">
        <f t="shared" si="8"/>
        <v>0</v>
      </c>
      <c r="AX29" s="47"/>
      <c r="AY29" s="47"/>
      <c r="AZ29" s="94">
        <f t="shared" si="16"/>
        <v>0</v>
      </c>
      <c r="BA29" s="99">
        <f t="shared" si="9"/>
        <v>0</v>
      </c>
      <c r="BB29" s="47"/>
      <c r="BC29" s="47"/>
      <c r="BD29" s="47"/>
      <c r="BE29" s="47"/>
      <c r="BF29" s="94">
        <f t="shared" si="17"/>
        <v>4</v>
      </c>
      <c r="BG29" s="99">
        <f t="shared" si="10"/>
        <v>0</v>
      </c>
      <c r="BH29" s="47"/>
      <c r="BI29" s="47"/>
      <c r="BJ29" s="94">
        <f t="shared" si="18"/>
        <v>0</v>
      </c>
      <c r="BK29" s="118">
        <f t="shared" si="11"/>
        <v>0</v>
      </c>
      <c r="BL29" s="47"/>
      <c r="BM29" s="47"/>
      <c r="BN29" s="91">
        <f t="shared" si="19"/>
        <v>0</v>
      </c>
      <c r="BO29" s="107"/>
    </row>
    <row r="30" spans="1:67" x14ac:dyDescent="0.2">
      <c r="A30" s="18">
        <v>41239</v>
      </c>
      <c r="B30">
        <f t="shared" si="0"/>
        <v>31</v>
      </c>
      <c r="C30">
        <f t="shared" si="12"/>
        <v>1583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7</v>
      </c>
      <c r="Q30" s="91">
        <f t="shared" si="3"/>
        <v>28</v>
      </c>
      <c r="R30" s="47">
        <v>15</v>
      </c>
      <c r="S30" s="47"/>
      <c r="T30" s="47">
        <v>4</v>
      </c>
      <c r="U30" s="47"/>
      <c r="V30" s="47"/>
      <c r="W30" s="47">
        <v>9</v>
      </c>
      <c r="X30" s="47"/>
      <c r="Y30" s="47"/>
      <c r="Z30" s="94">
        <f t="shared" si="4"/>
        <v>1566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3"/>
        <v>1</v>
      </c>
      <c r="AJ30" s="35"/>
      <c r="AK30" s="18">
        <v>41239</v>
      </c>
      <c r="AL30" s="83">
        <f t="shared" si="6"/>
        <v>0</v>
      </c>
      <c r="AM30" s="47"/>
      <c r="AN30" s="47"/>
      <c r="AO30" s="47"/>
      <c r="AP30" s="47"/>
      <c r="AQ30" s="94">
        <f t="shared" si="14"/>
        <v>2</v>
      </c>
      <c r="AR30" s="18">
        <v>41239</v>
      </c>
      <c r="AS30" s="83">
        <f t="shared" si="7"/>
        <v>1</v>
      </c>
      <c r="AT30" s="47">
        <v>1</v>
      </c>
      <c r="AU30" s="47"/>
      <c r="AV30" s="94">
        <f t="shared" si="15"/>
        <v>1</v>
      </c>
      <c r="AW30" s="83">
        <f t="shared" si="8"/>
        <v>0</v>
      </c>
      <c r="AX30" s="47"/>
      <c r="AY30" s="47"/>
      <c r="AZ30" s="94">
        <f t="shared" si="16"/>
        <v>0</v>
      </c>
      <c r="BA30" s="99">
        <f t="shared" si="9"/>
        <v>2</v>
      </c>
      <c r="BB30" s="47"/>
      <c r="BC30" s="47">
        <v>2</v>
      </c>
      <c r="BD30" s="47"/>
      <c r="BE30" s="47"/>
      <c r="BF30" s="94">
        <f t="shared" si="17"/>
        <v>6</v>
      </c>
      <c r="BG30" s="99">
        <f t="shared" si="10"/>
        <v>0</v>
      </c>
      <c r="BH30" s="47"/>
      <c r="BI30" s="47"/>
      <c r="BJ30" s="94">
        <f t="shared" si="18"/>
        <v>0</v>
      </c>
      <c r="BK30" s="118">
        <f t="shared" si="11"/>
        <v>0</v>
      </c>
      <c r="BL30" s="47"/>
      <c r="BM30" s="47"/>
      <c r="BN30" s="91">
        <f t="shared" si="19"/>
        <v>0</v>
      </c>
      <c r="BO30" s="48" t="s">
        <v>205</v>
      </c>
    </row>
    <row r="31" spans="1:67" x14ac:dyDescent="0.2">
      <c r="A31" s="18">
        <v>41240</v>
      </c>
      <c r="B31">
        <f t="shared" si="0"/>
        <v>56</v>
      </c>
      <c r="C31">
        <f t="shared" si="12"/>
        <v>1639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7</v>
      </c>
      <c r="Q31" s="91">
        <f t="shared" si="3"/>
        <v>55</v>
      </c>
      <c r="R31" s="47">
        <v>33</v>
      </c>
      <c r="S31" s="47"/>
      <c r="T31" s="47">
        <v>7</v>
      </c>
      <c r="U31" s="47">
        <v>2</v>
      </c>
      <c r="V31" s="47"/>
      <c r="W31" s="47">
        <v>13</v>
      </c>
      <c r="X31" s="47"/>
      <c r="Y31" s="47"/>
      <c r="Z31" s="94">
        <f t="shared" si="4"/>
        <v>1621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3"/>
        <v>1</v>
      </c>
      <c r="AJ31" s="35"/>
      <c r="AK31" s="18">
        <v>41240</v>
      </c>
      <c r="AL31" s="83">
        <f t="shared" si="6"/>
        <v>0</v>
      </c>
      <c r="AM31" s="47"/>
      <c r="AN31" s="47"/>
      <c r="AO31" s="47"/>
      <c r="AP31" s="47"/>
      <c r="AQ31" s="94">
        <f t="shared" si="14"/>
        <v>2</v>
      </c>
      <c r="AR31" s="18">
        <v>41240</v>
      </c>
      <c r="AS31" s="83">
        <f t="shared" si="7"/>
        <v>0</v>
      </c>
      <c r="AT31" s="47"/>
      <c r="AU31" s="47"/>
      <c r="AV31" s="94">
        <f t="shared" si="15"/>
        <v>1</v>
      </c>
      <c r="AW31" s="83">
        <f t="shared" si="8"/>
        <v>0</v>
      </c>
      <c r="AX31" s="47"/>
      <c r="AY31" s="47"/>
      <c r="AZ31" s="94">
        <f t="shared" si="16"/>
        <v>0</v>
      </c>
      <c r="BA31" s="99">
        <f t="shared" si="9"/>
        <v>1</v>
      </c>
      <c r="BB31" s="47"/>
      <c r="BC31" s="47">
        <v>1</v>
      </c>
      <c r="BD31" s="47"/>
      <c r="BE31" s="47"/>
      <c r="BF31" s="94">
        <f t="shared" si="17"/>
        <v>7</v>
      </c>
      <c r="BG31" s="99">
        <f t="shared" si="10"/>
        <v>0</v>
      </c>
      <c r="BH31" s="47"/>
      <c r="BI31" s="47"/>
      <c r="BJ31" s="94">
        <f t="shared" si="18"/>
        <v>0</v>
      </c>
      <c r="BK31" s="118">
        <f t="shared" si="11"/>
        <v>0</v>
      </c>
      <c r="BL31" s="47"/>
      <c r="BM31" s="47"/>
      <c r="BN31" s="91">
        <f t="shared" si="19"/>
        <v>0</v>
      </c>
      <c r="BO31" s="107" t="s">
        <v>206</v>
      </c>
    </row>
    <row r="32" spans="1:67" x14ac:dyDescent="0.2">
      <c r="A32" s="18">
        <v>41241</v>
      </c>
      <c r="B32">
        <f t="shared" si="0"/>
        <v>0</v>
      </c>
      <c r="C32">
        <f t="shared" si="12"/>
        <v>1639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7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1621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3"/>
        <v>1</v>
      </c>
      <c r="AJ32" s="35"/>
      <c r="AK32" s="18">
        <v>41241</v>
      </c>
      <c r="AL32" s="83">
        <f t="shared" si="6"/>
        <v>0</v>
      </c>
      <c r="AM32" s="47"/>
      <c r="AN32" s="47"/>
      <c r="AO32" s="47"/>
      <c r="AP32" s="47"/>
      <c r="AQ32" s="94">
        <f t="shared" si="14"/>
        <v>2</v>
      </c>
      <c r="AR32" s="18">
        <v>41241</v>
      </c>
      <c r="AS32" s="83">
        <f t="shared" si="7"/>
        <v>0</v>
      </c>
      <c r="AT32" s="47"/>
      <c r="AU32" s="47"/>
      <c r="AV32" s="94">
        <f t="shared" si="15"/>
        <v>1</v>
      </c>
      <c r="AW32" s="83">
        <f t="shared" si="8"/>
        <v>0</v>
      </c>
      <c r="AX32" s="47"/>
      <c r="AY32" s="47"/>
      <c r="AZ32" s="94">
        <f t="shared" si="16"/>
        <v>0</v>
      </c>
      <c r="BA32" s="99">
        <f t="shared" si="9"/>
        <v>0</v>
      </c>
      <c r="BB32" s="47"/>
      <c r="BC32" s="47"/>
      <c r="BD32" s="47"/>
      <c r="BE32" s="47"/>
      <c r="BF32" s="94">
        <f t="shared" si="17"/>
        <v>7</v>
      </c>
      <c r="BG32" s="99">
        <f t="shared" si="10"/>
        <v>0</v>
      </c>
      <c r="BH32" s="47"/>
      <c r="BI32" s="47"/>
      <c r="BJ32" s="94">
        <f t="shared" si="18"/>
        <v>0</v>
      </c>
      <c r="BK32" s="118">
        <f t="shared" si="11"/>
        <v>0</v>
      </c>
      <c r="BL32" s="47"/>
      <c r="BM32" s="47"/>
      <c r="BN32" s="91">
        <f t="shared" si="19"/>
        <v>0</v>
      </c>
      <c r="BO32" s="107"/>
    </row>
    <row r="33" spans="1:67" ht="15" x14ac:dyDescent="0.2">
      <c r="A33" s="18">
        <v>41242</v>
      </c>
      <c r="B33">
        <f t="shared" si="0"/>
        <v>70</v>
      </c>
      <c r="C33">
        <f t="shared" si="12"/>
        <v>1709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>SUM(P32+D33)</f>
        <v>7</v>
      </c>
      <c r="Q33" s="91">
        <f t="shared" si="3"/>
        <v>70</v>
      </c>
      <c r="R33" s="47">
        <v>38</v>
      </c>
      <c r="S33" s="47"/>
      <c r="T33" s="47">
        <v>8</v>
      </c>
      <c r="U33" s="47">
        <v>2</v>
      </c>
      <c r="V33" s="47"/>
      <c r="W33" s="47">
        <v>22</v>
      </c>
      <c r="X33" s="47"/>
      <c r="Y33" s="47"/>
      <c r="Z33" s="94">
        <f t="shared" si="4"/>
        <v>1691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3"/>
        <v>1</v>
      </c>
      <c r="AJ33" s="35"/>
      <c r="AK33" s="18">
        <v>41242</v>
      </c>
      <c r="AL33" s="83">
        <f t="shared" si="6"/>
        <v>0</v>
      </c>
      <c r="AM33" s="47"/>
      <c r="AN33" s="47"/>
      <c r="AO33" s="47"/>
      <c r="AP33" s="47"/>
      <c r="AQ33" s="94">
        <f t="shared" si="14"/>
        <v>2</v>
      </c>
      <c r="AR33" s="18">
        <v>41242</v>
      </c>
      <c r="AS33" s="83">
        <f t="shared" si="7"/>
        <v>0</v>
      </c>
      <c r="AT33" s="47"/>
      <c r="AU33" s="47"/>
      <c r="AV33" s="94">
        <f t="shared" si="15"/>
        <v>1</v>
      </c>
      <c r="AW33" s="83">
        <f t="shared" si="8"/>
        <v>0</v>
      </c>
      <c r="AX33" s="47"/>
      <c r="AY33" s="47"/>
      <c r="AZ33" s="94">
        <f t="shared" si="16"/>
        <v>0</v>
      </c>
      <c r="BA33" s="99">
        <f t="shared" si="9"/>
        <v>0</v>
      </c>
      <c r="BB33" s="47"/>
      <c r="BC33" s="47"/>
      <c r="BD33" s="47"/>
      <c r="BE33" s="47"/>
      <c r="BF33" s="94">
        <f t="shared" si="17"/>
        <v>7</v>
      </c>
      <c r="BG33" s="99">
        <f t="shared" si="10"/>
        <v>0</v>
      </c>
      <c r="BH33" s="47"/>
      <c r="BI33" s="47"/>
      <c r="BJ33" s="94">
        <f t="shared" si="18"/>
        <v>0</v>
      </c>
      <c r="BK33" s="118">
        <f t="shared" si="11"/>
        <v>0</v>
      </c>
      <c r="BL33" s="47"/>
      <c r="BM33" s="47"/>
      <c r="BN33" s="91">
        <f t="shared" si="19"/>
        <v>0</v>
      </c>
      <c r="BO33" s="43" t="s">
        <v>207</v>
      </c>
    </row>
    <row r="34" spans="1:67" ht="15" x14ac:dyDescent="0.2">
      <c r="A34" s="18">
        <v>41243</v>
      </c>
      <c r="B34">
        <f t="shared" si="0"/>
        <v>29</v>
      </c>
      <c r="C34">
        <f t="shared" si="12"/>
        <v>1738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7</v>
      </c>
      <c r="Q34" s="92">
        <f t="shared" si="3"/>
        <v>29</v>
      </c>
      <c r="R34" s="47">
        <v>19</v>
      </c>
      <c r="S34" s="47"/>
      <c r="T34" s="47">
        <v>5</v>
      </c>
      <c r="U34" s="47">
        <v>1</v>
      </c>
      <c r="V34" s="47"/>
      <c r="W34" s="47">
        <v>4</v>
      </c>
      <c r="X34" s="47"/>
      <c r="Y34" s="47"/>
      <c r="Z34" s="95">
        <f t="shared" si="4"/>
        <v>1720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3"/>
        <v>1</v>
      </c>
      <c r="AJ34" s="36"/>
      <c r="AK34" s="18">
        <v>41243</v>
      </c>
      <c r="AL34" s="83">
        <f t="shared" si="6"/>
        <v>0</v>
      </c>
      <c r="AM34" s="47"/>
      <c r="AN34" s="47"/>
      <c r="AO34" s="47"/>
      <c r="AP34" s="47"/>
      <c r="AQ34" s="94">
        <f t="shared" si="14"/>
        <v>2</v>
      </c>
      <c r="AR34" s="18">
        <v>41243</v>
      </c>
      <c r="AS34" s="83">
        <f t="shared" si="7"/>
        <v>0</v>
      </c>
      <c r="AT34" s="47"/>
      <c r="AU34" s="47"/>
      <c r="AV34" s="94">
        <f t="shared" si="15"/>
        <v>1</v>
      </c>
      <c r="AW34" s="83">
        <f t="shared" si="8"/>
        <v>0</v>
      </c>
      <c r="AX34" s="47"/>
      <c r="AY34" s="47"/>
      <c r="AZ34" s="94">
        <f t="shared" si="16"/>
        <v>0</v>
      </c>
      <c r="BA34" s="99">
        <f t="shared" si="9"/>
        <v>0</v>
      </c>
      <c r="BB34" s="47"/>
      <c r="BC34" s="47"/>
      <c r="BD34" s="47"/>
      <c r="BE34" s="47"/>
      <c r="BF34" s="94">
        <f t="shared" si="17"/>
        <v>7</v>
      </c>
      <c r="BG34" s="99">
        <f t="shared" si="10"/>
        <v>0</v>
      </c>
      <c r="BH34" s="47"/>
      <c r="BI34" s="47"/>
      <c r="BJ34" s="94">
        <f t="shared" si="18"/>
        <v>0</v>
      </c>
      <c r="BK34" s="118">
        <f t="shared" si="11"/>
        <v>0</v>
      </c>
      <c r="BL34" s="47"/>
      <c r="BM34" s="47"/>
      <c r="BN34" s="91">
        <f t="shared" si="19"/>
        <v>0</v>
      </c>
      <c r="BO34" s="43" t="s">
        <v>208</v>
      </c>
    </row>
    <row r="35" spans="1:67" s="30" customFormat="1" x14ac:dyDescent="0.2">
      <c r="A35" s="28" t="s">
        <v>47</v>
      </c>
      <c r="B35" s="29"/>
      <c r="C35" s="29"/>
      <c r="D35" s="37">
        <f t="shared" ref="D35:AP35" si="20">SUM(D5:D34)</f>
        <v>7</v>
      </c>
      <c r="E35" s="37">
        <f t="shared" si="20"/>
        <v>7</v>
      </c>
      <c r="F35" s="37">
        <f t="shared" si="20"/>
        <v>0</v>
      </c>
      <c r="G35" s="37">
        <f t="shared" si="20"/>
        <v>0</v>
      </c>
      <c r="H35" s="37">
        <f t="shared" si="20"/>
        <v>0</v>
      </c>
      <c r="I35" s="37">
        <f t="shared" si="20"/>
        <v>0</v>
      </c>
      <c r="J35" s="37">
        <f t="shared" si="20"/>
        <v>0</v>
      </c>
      <c r="K35" s="37">
        <f>SUM(K5:K34)</f>
        <v>0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7</v>
      </c>
      <c r="Q35" s="37">
        <f t="shared" si="20"/>
        <v>1720</v>
      </c>
      <c r="R35" s="37">
        <f t="shared" si="20"/>
        <v>1033</v>
      </c>
      <c r="S35" s="37">
        <f>SUM(S5:S34)</f>
        <v>0</v>
      </c>
      <c r="T35" s="37">
        <f t="shared" si="20"/>
        <v>235</v>
      </c>
      <c r="U35" s="37">
        <f t="shared" si="20"/>
        <v>59</v>
      </c>
      <c r="V35" s="37">
        <f>SUM(V5:V34)</f>
        <v>0</v>
      </c>
      <c r="W35" s="37">
        <f t="shared" si="20"/>
        <v>390</v>
      </c>
      <c r="X35" s="37">
        <f t="shared" si="20"/>
        <v>3</v>
      </c>
      <c r="Y35" s="37">
        <f t="shared" si="20"/>
        <v>0</v>
      </c>
      <c r="Z35" s="37">
        <f>SUM(Z34)</f>
        <v>1720</v>
      </c>
      <c r="AA35" s="37">
        <f t="shared" si="20"/>
        <v>1</v>
      </c>
      <c r="AB35" s="37">
        <f t="shared" si="20"/>
        <v>0</v>
      </c>
      <c r="AC35" s="37">
        <f t="shared" si="20"/>
        <v>0</v>
      </c>
      <c r="AD35" s="37">
        <f t="shared" si="20"/>
        <v>0</v>
      </c>
      <c r="AE35" s="37">
        <f t="shared" si="20"/>
        <v>0</v>
      </c>
      <c r="AF35" s="131">
        <f t="shared" si="20"/>
        <v>0</v>
      </c>
      <c r="AG35" s="133">
        <f t="shared" si="20"/>
        <v>1</v>
      </c>
      <c r="AH35" s="37">
        <f t="shared" si="20"/>
        <v>0</v>
      </c>
      <c r="AI35" s="37">
        <f>SUM(AI34)</f>
        <v>1</v>
      </c>
      <c r="AJ35" s="37"/>
      <c r="AK35" s="29"/>
      <c r="AL35" s="37">
        <f t="shared" si="20"/>
        <v>2</v>
      </c>
      <c r="AM35" s="37">
        <f t="shared" si="20"/>
        <v>0</v>
      </c>
      <c r="AN35" s="37">
        <f t="shared" si="20"/>
        <v>0</v>
      </c>
      <c r="AO35" s="37">
        <f t="shared" si="20"/>
        <v>2</v>
      </c>
      <c r="AP35" s="37">
        <f t="shared" si="20"/>
        <v>0</v>
      </c>
      <c r="AQ35" s="37">
        <f>SUM(AQ34)</f>
        <v>2</v>
      </c>
      <c r="AR35" s="29"/>
      <c r="AS35" s="37">
        <f>SUM(AS5:AS34)</f>
        <v>1</v>
      </c>
      <c r="AT35" s="37">
        <f t="shared" ref="AT35:BI35" si="21">SUM(AT5:AT34)</f>
        <v>1</v>
      </c>
      <c r="AU35" s="37">
        <f t="shared" si="21"/>
        <v>0</v>
      </c>
      <c r="AV35" s="37">
        <f>SUM(AV34)</f>
        <v>1</v>
      </c>
      <c r="AW35" s="37">
        <f t="shared" si="21"/>
        <v>0</v>
      </c>
      <c r="AX35" s="37">
        <f t="shared" si="21"/>
        <v>0</v>
      </c>
      <c r="AY35" s="37">
        <f t="shared" si="21"/>
        <v>0</v>
      </c>
      <c r="AZ35" s="37">
        <f>SUM(AZ34)</f>
        <v>0</v>
      </c>
      <c r="BA35" s="37">
        <f t="shared" si="21"/>
        <v>7</v>
      </c>
      <c r="BB35" s="37">
        <f>SUM(BB5:BB34)</f>
        <v>0</v>
      </c>
      <c r="BC35" s="37">
        <f>SUM(BC5:BC34)</f>
        <v>7</v>
      </c>
      <c r="BD35" s="37">
        <f t="shared" si="21"/>
        <v>0</v>
      </c>
      <c r="BE35" s="37">
        <f t="shared" si="21"/>
        <v>0</v>
      </c>
      <c r="BF35" s="37">
        <f>SUM(BF34)</f>
        <v>7</v>
      </c>
      <c r="BG35" s="37">
        <f>SUM(BG5:BG34)</f>
        <v>0</v>
      </c>
      <c r="BH35" s="37">
        <f>SUM(BH5:BH34)</f>
        <v>0</v>
      </c>
      <c r="BI35" s="37">
        <f t="shared" si="21"/>
        <v>0</v>
      </c>
      <c r="BJ35" s="37">
        <f>SUM(BJ34)</f>
        <v>0</v>
      </c>
      <c r="BK35" s="37">
        <f>SUM(BK5:BK34)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F36" s="130" t="s">
        <v>73</v>
      </c>
      <c r="AG36" s="134">
        <f>SUM(AF5:AG35)+(Oct!AG37)</f>
        <v>3</v>
      </c>
      <c r="AK36"/>
      <c r="AR36"/>
    </row>
    <row r="37" spans="1:67" x14ac:dyDescent="0.2">
      <c r="A37" s="18"/>
      <c r="AF37" s="130" t="s">
        <v>75</v>
      </c>
      <c r="AG37" s="134">
        <f>SUM(AF5:AF34)+(Oct!AG38)</f>
        <v>0</v>
      </c>
      <c r="AK37"/>
      <c r="AR37"/>
    </row>
    <row r="38" spans="1:67" x14ac:dyDescent="0.2">
      <c r="A38" s="18"/>
      <c r="AF38" s="136" t="s">
        <v>72</v>
      </c>
      <c r="AG38" s="135">
        <f>SUM(AG37/AG36*100)</f>
        <v>0</v>
      </c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zoomScale="75" workbookViewId="0">
      <selection activeCell="R19" sqref="R19"/>
    </sheetView>
  </sheetViews>
  <sheetFormatPr defaultRowHeight="12.75" x14ac:dyDescent="0.2"/>
  <cols>
    <col min="1" max="1" width="9.710937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5703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8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63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6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93"/>
      <c r="AX4" s="8"/>
      <c r="AY4" s="8"/>
      <c r="AZ4" s="81"/>
      <c r="BA4" s="98"/>
      <c r="BB4" s="14"/>
      <c r="BC4" s="14"/>
      <c r="BD4" s="14"/>
      <c r="BE4" s="8"/>
      <c r="BF4" s="100"/>
      <c r="BG4" s="88"/>
      <c r="BH4" s="5"/>
      <c r="BI4" s="8"/>
      <c r="BJ4" s="81"/>
      <c r="BK4" s="88"/>
      <c r="BL4" s="1"/>
      <c r="BM4" s="1"/>
      <c r="BN4" s="100"/>
      <c r="BO4" s="1"/>
    </row>
    <row r="5" spans="1:67" x14ac:dyDescent="0.2">
      <c r="A5" s="18">
        <v>41244</v>
      </c>
      <c r="B5">
        <f t="shared" ref="B5:B35" si="0">SUM(D5+Q5+AA5+AL5+AS5+AW5+BA5+BG5+BK5)</f>
        <v>46</v>
      </c>
      <c r="C5">
        <f>SUM(B5)</f>
        <v>46</v>
      </c>
      <c r="D5" s="8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0</v>
      </c>
      <c r="Q5" s="90">
        <f>SUM(R5:Y5)</f>
        <v>44</v>
      </c>
      <c r="R5" s="47">
        <v>29</v>
      </c>
      <c r="S5" s="47"/>
      <c r="T5" s="47">
        <v>4</v>
      </c>
      <c r="U5" s="47">
        <v>1</v>
      </c>
      <c r="V5" s="47"/>
      <c r="W5" s="47">
        <v>10</v>
      </c>
      <c r="X5" s="47"/>
      <c r="Y5" s="47"/>
      <c r="Z5" s="94">
        <f>SUM(R5:Y5)</f>
        <v>44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41244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41244</v>
      </c>
      <c r="AS5" s="83">
        <f>SUM(AT5:AU5)</f>
        <v>0</v>
      </c>
      <c r="AT5" s="47"/>
      <c r="AU5" s="47"/>
      <c r="AV5" s="94">
        <f>SUM(AT5:AU5)</f>
        <v>0</v>
      </c>
      <c r="AW5" s="83">
        <f>SUM(AX5:AY5)</f>
        <v>0</v>
      </c>
      <c r="AX5" s="47"/>
      <c r="AY5" s="47"/>
      <c r="AZ5" s="94">
        <f>SUM(AX5:AY5)</f>
        <v>0</v>
      </c>
      <c r="BA5" s="83">
        <f>SUM(BB5:BE5)</f>
        <v>2</v>
      </c>
      <c r="BB5" s="47"/>
      <c r="BC5" s="47">
        <v>2</v>
      </c>
      <c r="BD5" s="47"/>
      <c r="BE5" s="47"/>
      <c r="BF5" s="94">
        <f>SUM(BB5:BE5)</f>
        <v>2</v>
      </c>
      <c r="BG5" s="83">
        <f>SUM(BH5:BI5)</f>
        <v>0</v>
      </c>
      <c r="BH5" s="47"/>
      <c r="BI5" s="47"/>
      <c r="BJ5" s="94">
        <f>SUM(BH5:BI5)</f>
        <v>0</v>
      </c>
      <c r="BK5" s="83">
        <f>SUM(BL5:BM5)</f>
        <v>0</v>
      </c>
      <c r="BL5" s="47"/>
      <c r="BM5" s="47"/>
      <c r="BN5" s="82">
        <f>SUM(BK5:BM5)</f>
        <v>0</v>
      </c>
      <c r="BO5" s="140" t="s">
        <v>209</v>
      </c>
    </row>
    <row r="6" spans="1:67" ht="15" customHeight="1" x14ac:dyDescent="0.2">
      <c r="A6" s="18">
        <v>41245</v>
      </c>
      <c r="B6">
        <f t="shared" si="0"/>
        <v>0</v>
      </c>
      <c r="C6">
        <f>SUM(C5+B6)</f>
        <v>46</v>
      </c>
      <c r="D6" s="83">
        <f t="shared" ref="D6:D34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4" si="2">SUM(P5+D6)</f>
        <v>0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5" si="4">SUM(Z5+Q6)</f>
        <v>44</v>
      </c>
      <c r="AA6" s="83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41245</v>
      </c>
      <c r="AL6" s="83">
        <f t="shared" ref="AL6:AL35" si="6">SUM(AM6:AP6)</f>
        <v>0</v>
      </c>
      <c r="AM6" s="47"/>
      <c r="AN6" s="47"/>
      <c r="AO6" s="47"/>
      <c r="AP6" s="47"/>
      <c r="AQ6" s="94">
        <f>SUM(AQ5+AL6)</f>
        <v>0</v>
      </c>
      <c r="AR6" s="18">
        <v>41245</v>
      </c>
      <c r="AS6" s="83">
        <f t="shared" ref="AS6:AS35" si="7">SUM(AT6:AU6)</f>
        <v>0</v>
      </c>
      <c r="AT6" s="47"/>
      <c r="AU6" s="47"/>
      <c r="AV6" s="94">
        <f>SUM(AS6+AV5)</f>
        <v>0</v>
      </c>
      <c r="AW6" s="83">
        <f t="shared" ref="AW6:AW35" si="8">SUM(AX6:AY6)</f>
        <v>0</v>
      </c>
      <c r="AX6" s="47"/>
      <c r="AY6" s="47"/>
      <c r="AZ6" s="94">
        <f>SUM(AW6+AZ5)</f>
        <v>0</v>
      </c>
      <c r="BA6" s="83">
        <f t="shared" ref="BA6:BA35" si="9">SUM(BB6:BE6)</f>
        <v>0</v>
      </c>
      <c r="BB6" s="47"/>
      <c r="BC6" s="47"/>
      <c r="BD6" s="47"/>
      <c r="BE6" s="47"/>
      <c r="BF6" s="94">
        <f>SUM(BA6+BF5)</f>
        <v>2</v>
      </c>
      <c r="BG6" s="83">
        <f t="shared" ref="BG6:BG35" si="10">SUM(BH6:BI6)</f>
        <v>0</v>
      </c>
      <c r="BH6" s="47"/>
      <c r="BI6" s="47"/>
      <c r="BJ6" s="94">
        <f>SUM(BG6+BJ5)</f>
        <v>0</v>
      </c>
      <c r="BK6" s="83">
        <f t="shared" ref="BK6:BK35" si="11">SUM(BL6:BM6)</f>
        <v>0</v>
      </c>
      <c r="BL6" s="47"/>
      <c r="BM6" s="47"/>
      <c r="BN6" s="83">
        <f>SUM(BK6+BN5)</f>
        <v>0</v>
      </c>
      <c r="BO6" s="116"/>
    </row>
    <row r="7" spans="1:67" x14ac:dyDescent="0.2">
      <c r="A7" s="18">
        <v>41246</v>
      </c>
      <c r="B7">
        <f t="shared" si="0"/>
        <v>130</v>
      </c>
      <c r="C7">
        <f t="shared" ref="C7:C35" si="12">SUM(C6+B7)</f>
        <v>176</v>
      </c>
      <c r="D7" s="83">
        <f t="shared" si="1"/>
        <v>1</v>
      </c>
      <c r="E7" s="47">
        <v>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1</v>
      </c>
      <c r="Q7" s="91">
        <f t="shared" si="3"/>
        <v>128</v>
      </c>
      <c r="R7" s="47">
        <v>79</v>
      </c>
      <c r="S7" s="47"/>
      <c r="T7" s="47">
        <v>20</v>
      </c>
      <c r="U7" s="47">
        <v>5</v>
      </c>
      <c r="V7" s="47"/>
      <c r="W7" s="47">
        <v>23</v>
      </c>
      <c r="X7" s="47">
        <v>1</v>
      </c>
      <c r="Y7" s="47"/>
      <c r="Z7" s="94">
        <f t="shared" si="4"/>
        <v>172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5" si="13">SUM(AI6+AA7)</f>
        <v>0</v>
      </c>
      <c r="AJ7" s="35"/>
      <c r="AK7" s="18">
        <v>41246</v>
      </c>
      <c r="AL7" s="83">
        <f t="shared" si="6"/>
        <v>1</v>
      </c>
      <c r="AM7" s="47"/>
      <c r="AN7" s="47">
        <v>1</v>
      </c>
      <c r="AO7" s="47"/>
      <c r="AP7" s="47"/>
      <c r="AQ7" s="94">
        <f t="shared" ref="AQ7:AQ35" si="14">SUM(AQ6+AL7)</f>
        <v>1</v>
      </c>
      <c r="AR7" s="18">
        <v>41246</v>
      </c>
      <c r="AS7" s="83">
        <f t="shared" si="7"/>
        <v>0</v>
      </c>
      <c r="AT7" s="47"/>
      <c r="AU7" s="47"/>
      <c r="AV7" s="94">
        <f>SUM(AS7+AV6)</f>
        <v>0</v>
      </c>
      <c r="AW7" s="83">
        <f>SUM(AX7:AY7)</f>
        <v>0</v>
      </c>
      <c r="AX7" s="47"/>
      <c r="AY7" s="47"/>
      <c r="AZ7" s="94">
        <f>SUM(AW7+AZ6)</f>
        <v>0</v>
      </c>
      <c r="BA7" s="83">
        <f t="shared" si="9"/>
        <v>0</v>
      </c>
      <c r="BB7" s="47"/>
      <c r="BC7" s="47"/>
      <c r="BD7" s="47"/>
      <c r="BE7" s="47"/>
      <c r="BF7" s="94">
        <f t="shared" ref="BF7:BF35" si="15">SUM(BA7+BF6)</f>
        <v>2</v>
      </c>
      <c r="BG7" s="83">
        <f t="shared" si="10"/>
        <v>0</v>
      </c>
      <c r="BH7" s="47"/>
      <c r="BI7" s="47"/>
      <c r="BJ7" s="94">
        <f>SUM(BG7+BJ6)</f>
        <v>0</v>
      </c>
      <c r="BK7" s="83">
        <f t="shared" si="11"/>
        <v>0</v>
      </c>
      <c r="BL7" s="47"/>
      <c r="BM7" s="47"/>
      <c r="BN7" s="83">
        <f>SUM(BK7+BN6)</f>
        <v>0</v>
      </c>
      <c r="BO7" s="116" t="s">
        <v>210</v>
      </c>
    </row>
    <row r="8" spans="1:67" x14ac:dyDescent="0.2">
      <c r="A8" s="18">
        <v>41247</v>
      </c>
      <c r="B8">
        <f t="shared" si="0"/>
        <v>7</v>
      </c>
      <c r="C8">
        <f t="shared" si="12"/>
        <v>183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1</v>
      </c>
      <c r="Q8" s="91">
        <f t="shared" si="3"/>
        <v>6</v>
      </c>
      <c r="R8" s="47">
        <v>3</v>
      </c>
      <c r="S8" s="47"/>
      <c r="T8" s="47"/>
      <c r="U8" s="47"/>
      <c r="V8" s="47"/>
      <c r="W8" s="47">
        <v>3</v>
      </c>
      <c r="X8" s="47"/>
      <c r="Y8" s="47"/>
      <c r="Z8" s="94">
        <f t="shared" si="4"/>
        <v>178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3"/>
        <v>0</v>
      </c>
      <c r="AJ8" s="35"/>
      <c r="AK8" s="18">
        <v>41247</v>
      </c>
      <c r="AL8" s="83">
        <f t="shared" si="6"/>
        <v>0</v>
      </c>
      <c r="AM8" s="47"/>
      <c r="AN8" s="47"/>
      <c r="AO8" s="47"/>
      <c r="AP8" s="47"/>
      <c r="AQ8" s="94">
        <f t="shared" si="14"/>
        <v>1</v>
      </c>
      <c r="AR8" s="18">
        <v>41247</v>
      </c>
      <c r="AS8" s="83">
        <f t="shared" si="7"/>
        <v>0</v>
      </c>
      <c r="AT8" s="47"/>
      <c r="AU8" s="47"/>
      <c r="AV8" s="94">
        <f t="shared" ref="AV8:AV35" si="16">SUM(AS8+AV7)</f>
        <v>0</v>
      </c>
      <c r="AW8" s="83">
        <f t="shared" si="8"/>
        <v>0</v>
      </c>
      <c r="AX8" s="47"/>
      <c r="AY8" s="47"/>
      <c r="AZ8" s="94">
        <f t="shared" ref="AZ8:AZ35" si="17">SUM(AW8+AZ7)</f>
        <v>0</v>
      </c>
      <c r="BA8" s="83">
        <f t="shared" si="9"/>
        <v>1</v>
      </c>
      <c r="BB8" s="47"/>
      <c r="BC8" s="47">
        <v>1</v>
      </c>
      <c r="BD8" s="47"/>
      <c r="BE8" s="47"/>
      <c r="BF8" s="94">
        <f t="shared" si="15"/>
        <v>3</v>
      </c>
      <c r="BG8" s="83">
        <f t="shared" si="10"/>
        <v>0</v>
      </c>
      <c r="BH8" s="47"/>
      <c r="BI8" s="47"/>
      <c r="BJ8" s="94">
        <f t="shared" ref="BJ8:BJ35" si="18">SUM(BG8+BJ7)</f>
        <v>0</v>
      </c>
      <c r="BK8" s="83">
        <f t="shared" si="11"/>
        <v>0</v>
      </c>
      <c r="BL8" s="47"/>
      <c r="BM8" s="47"/>
      <c r="BN8" s="83">
        <f t="shared" ref="BN8:BN35" si="19">SUM(BK8+BN7)</f>
        <v>0</v>
      </c>
      <c r="BO8" s="116" t="s">
        <v>211</v>
      </c>
    </row>
    <row r="9" spans="1:67" x14ac:dyDescent="0.2">
      <c r="A9" s="18">
        <v>41248</v>
      </c>
      <c r="B9">
        <f t="shared" si="0"/>
        <v>6</v>
      </c>
      <c r="C9">
        <f t="shared" si="12"/>
        <v>189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1</v>
      </c>
      <c r="Q9" s="91">
        <f t="shared" si="3"/>
        <v>6</v>
      </c>
      <c r="R9" s="47">
        <v>1</v>
      </c>
      <c r="S9" s="47"/>
      <c r="T9" s="47">
        <v>2</v>
      </c>
      <c r="U9" s="47">
        <v>1</v>
      </c>
      <c r="V9" s="47"/>
      <c r="W9" s="47">
        <v>2</v>
      </c>
      <c r="X9" s="47"/>
      <c r="Y9" s="47"/>
      <c r="Z9" s="94">
        <f t="shared" si="4"/>
        <v>184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3"/>
        <v>0</v>
      </c>
      <c r="AJ9" s="35"/>
      <c r="AK9" s="18">
        <v>41248</v>
      </c>
      <c r="AL9" s="83">
        <f t="shared" si="6"/>
        <v>0</v>
      </c>
      <c r="AM9" s="47"/>
      <c r="AN9" s="47"/>
      <c r="AO9" s="47"/>
      <c r="AP9" s="47"/>
      <c r="AQ9" s="94">
        <f t="shared" si="14"/>
        <v>1</v>
      </c>
      <c r="AR9" s="18">
        <v>41248</v>
      </c>
      <c r="AS9" s="83">
        <f t="shared" si="7"/>
        <v>0</v>
      </c>
      <c r="AT9" s="47"/>
      <c r="AU9" s="47"/>
      <c r="AV9" s="94">
        <f t="shared" si="16"/>
        <v>0</v>
      </c>
      <c r="AW9" s="83">
        <f t="shared" si="8"/>
        <v>0</v>
      </c>
      <c r="AX9" s="47"/>
      <c r="AY9" s="47"/>
      <c r="AZ9" s="94">
        <f t="shared" si="17"/>
        <v>0</v>
      </c>
      <c r="BA9" s="83">
        <f t="shared" si="9"/>
        <v>0</v>
      </c>
      <c r="BB9" s="47"/>
      <c r="BC9" s="47"/>
      <c r="BD9" s="47"/>
      <c r="BE9" s="47"/>
      <c r="BF9" s="94">
        <f t="shared" si="15"/>
        <v>3</v>
      </c>
      <c r="BG9" s="83">
        <f t="shared" si="10"/>
        <v>0</v>
      </c>
      <c r="BH9" s="47"/>
      <c r="BI9" s="47"/>
      <c r="BJ9" s="94">
        <f t="shared" si="18"/>
        <v>0</v>
      </c>
      <c r="BK9" s="83">
        <f t="shared" si="11"/>
        <v>0</v>
      </c>
      <c r="BL9" s="47"/>
      <c r="BM9" s="47"/>
      <c r="BN9" s="83">
        <f t="shared" si="19"/>
        <v>0</v>
      </c>
      <c r="BO9" s="116" t="s">
        <v>212</v>
      </c>
    </row>
    <row r="10" spans="1:67" x14ac:dyDescent="0.2">
      <c r="A10" s="18">
        <v>41249</v>
      </c>
      <c r="B10">
        <f t="shared" si="0"/>
        <v>5</v>
      </c>
      <c r="C10">
        <f t="shared" si="12"/>
        <v>194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1</v>
      </c>
      <c r="Q10" s="91">
        <f t="shared" si="3"/>
        <v>5</v>
      </c>
      <c r="R10" s="47">
        <v>3</v>
      </c>
      <c r="S10" s="47"/>
      <c r="T10" s="47">
        <v>1</v>
      </c>
      <c r="U10" s="47"/>
      <c r="V10" s="47"/>
      <c r="W10" s="47">
        <v>1</v>
      </c>
      <c r="X10" s="47"/>
      <c r="Y10" s="47"/>
      <c r="Z10" s="94">
        <f t="shared" si="4"/>
        <v>189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3"/>
        <v>0</v>
      </c>
      <c r="AJ10" s="35"/>
      <c r="AK10" s="18">
        <v>41249</v>
      </c>
      <c r="AL10" s="83">
        <f t="shared" si="6"/>
        <v>0</v>
      </c>
      <c r="AM10" s="47"/>
      <c r="AN10" s="47"/>
      <c r="AO10" s="47"/>
      <c r="AP10" s="47"/>
      <c r="AQ10" s="94">
        <f t="shared" si="14"/>
        <v>1</v>
      </c>
      <c r="AR10" s="18">
        <v>41249</v>
      </c>
      <c r="AS10" s="83">
        <f t="shared" si="7"/>
        <v>0</v>
      </c>
      <c r="AT10" s="47"/>
      <c r="AU10" s="47"/>
      <c r="AV10" s="94">
        <f t="shared" si="16"/>
        <v>0</v>
      </c>
      <c r="AW10" s="83">
        <f t="shared" si="8"/>
        <v>0</v>
      </c>
      <c r="AX10" s="47"/>
      <c r="AY10" s="47"/>
      <c r="AZ10" s="94">
        <f t="shared" si="17"/>
        <v>0</v>
      </c>
      <c r="BA10" s="83">
        <f t="shared" si="9"/>
        <v>0</v>
      </c>
      <c r="BB10" s="47"/>
      <c r="BC10" s="47"/>
      <c r="BD10" s="47"/>
      <c r="BE10" s="47"/>
      <c r="BF10" s="94">
        <f t="shared" si="15"/>
        <v>3</v>
      </c>
      <c r="BG10" s="83">
        <f t="shared" si="10"/>
        <v>0</v>
      </c>
      <c r="BH10" s="47"/>
      <c r="BI10" s="47"/>
      <c r="BJ10" s="94">
        <f t="shared" si="18"/>
        <v>0</v>
      </c>
      <c r="BK10" s="83">
        <f t="shared" si="11"/>
        <v>0</v>
      </c>
      <c r="BL10" s="47"/>
      <c r="BM10" s="47"/>
      <c r="BN10" s="83">
        <f t="shared" si="19"/>
        <v>0</v>
      </c>
      <c r="BO10" s="116" t="s">
        <v>213</v>
      </c>
    </row>
    <row r="11" spans="1:67" x14ac:dyDescent="0.2">
      <c r="A11" s="18">
        <v>41250</v>
      </c>
      <c r="B11">
        <f t="shared" si="0"/>
        <v>6</v>
      </c>
      <c r="C11">
        <f t="shared" si="12"/>
        <v>200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1</v>
      </c>
      <c r="Q11" s="91">
        <f t="shared" si="3"/>
        <v>6</v>
      </c>
      <c r="R11" s="47">
        <v>3</v>
      </c>
      <c r="S11" s="47"/>
      <c r="T11" s="47">
        <v>1</v>
      </c>
      <c r="U11" s="47"/>
      <c r="V11" s="47"/>
      <c r="W11" s="47">
        <v>2</v>
      </c>
      <c r="X11" s="47"/>
      <c r="Y11" s="47"/>
      <c r="Z11" s="94">
        <f t="shared" si="4"/>
        <v>195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3"/>
        <v>0</v>
      </c>
      <c r="AJ11" s="35"/>
      <c r="AK11" s="18">
        <v>41250</v>
      </c>
      <c r="AL11" s="83">
        <f t="shared" si="6"/>
        <v>0</v>
      </c>
      <c r="AM11" s="47"/>
      <c r="AN11" s="47"/>
      <c r="AO11" s="47"/>
      <c r="AP11" s="47"/>
      <c r="AQ11" s="94">
        <f t="shared" si="14"/>
        <v>1</v>
      </c>
      <c r="AR11" s="18">
        <v>41250</v>
      </c>
      <c r="AS11" s="83">
        <f t="shared" si="7"/>
        <v>0</v>
      </c>
      <c r="AT11" s="47"/>
      <c r="AU11" s="47"/>
      <c r="AV11" s="94">
        <f t="shared" si="16"/>
        <v>0</v>
      </c>
      <c r="AW11" s="83">
        <f t="shared" si="8"/>
        <v>0</v>
      </c>
      <c r="AX11" s="47"/>
      <c r="AY11" s="47"/>
      <c r="AZ11" s="94">
        <f t="shared" si="17"/>
        <v>0</v>
      </c>
      <c r="BA11" s="83">
        <f t="shared" si="9"/>
        <v>0</v>
      </c>
      <c r="BB11" s="47"/>
      <c r="BC11" s="47"/>
      <c r="BD11" s="47"/>
      <c r="BE11" s="47"/>
      <c r="BF11" s="94">
        <f t="shared" si="15"/>
        <v>3</v>
      </c>
      <c r="BG11" s="83">
        <f t="shared" si="10"/>
        <v>0</v>
      </c>
      <c r="BH11" s="47"/>
      <c r="BI11" s="47"/>
      <c r="BJ11" s="94">
        <f t="shared" si="18"/>
        <v>0</v>
      </c>
      <c r="BK11" s="83">
        <f t="shared" si="11"/>
        <v>0</v>
      </c>
      <c r="BL11" s="47"/>
      <c r="BM11" s="47"/>
      <c r="BN11" s="83">
        <f t="shared" si="19"/>
        <v>0</v>
      </c>
      <c r="BO11" s="116" t="s">
        <v>214</v>
      </c>
    </row>
    <row r="12" spans="1:67" x14ac:dyDescent="0.2">
      <c r="A12" s="18">
        <v>41251</v>
      </c>
      <c r="B12">
        <f t="shared" si="0"/>
        <v>0</v>
      </c>
      <c r="C12">
        <f t="shared" si="12"/>
        <v>200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1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195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3"/>
        <v>0</v>
      </c>
      <c r="AJ12" s="35"/>
      <c r="AK12" s="18">
        <v>41251</v>
      </c>
      <c r="AL12" s="83">
        <f t="shared" si="6"/>
        <v>0</v>
      </c>
      <c r="AM12" s="47"/>
      <c r="AN12" s="47"/>
      <c r="AO12" s="47"/>
      <c r="AP12" s="47"/>
      <c r="AQ12" s="94">
        <f t="shared" si="14"/>
        <v>1</v>
      </c>
      <c r="AR12" s="18">
        <v>41251</v>
      </c>
      <c r="AS12" s="83">
        <f t="shared" si="7"/>
        <v>0</v>
      </c>
      <c r="AT12" s="47"/>
      <c r="AU12" s="47"/>
      <c r="AV12" s="94">
        <f t="shared" si="16"/>
        <v>0</v>
      </c>
      <c r="AW12" s="83">
        <f t="shared" si="8"/>
        <v>0</v>
      </c>
      <c r="AX12" s="47"/>
      <c r="AY12" s="47"/>
      <c r="AZ12" s="94">
        <f t="shared" si="17"/>
        <v>0</v>
      </c>
      <c r="BA12" s="83">
        <f t="shared" si="9"/>
        <v>0</v>
      </c>
      <c r="BB12" s="47"/>
      <c r="BC12" s="47"/>
      <c r="BD12" s="47"/>
      <c r="BE12" s="47"/>
      <c r="BF12" s="94">
        <f t="shared" si="15"/>
        <v>3</v>
      </c>
      <c r="BG12" s="83">
        <f t="shared" si="10"/>
        <v>0</v>
      </c>
      <c r="BH12" s="47"/>
      <c r="BI12" s="47"/>
      <c r="BJ12" s="94">
        <f t="shared" si="18"/>
        <v>0</v>
      </c>
      <c r="BK12" s="83">
        <f t="shared" si="11"/>
        <v>0</v>
      </c>
      <c r="BL12" s="47"/>
      <c r="BM12" s="47"/>
      <c r="BN12" s="83">
        <f t="shared" si="19"/>
        <v>0</v>
      </c>
      <c r="BO12" s="116"/>
    </row>
    <row r="13" spans="1:67" x14ac:dyDescent="0.2">
      <c r="A13" s="18">
        <v>41252</v>
      </c>
      <c r="B13">
        <f t="shared" si="0"/>
        <v>0</v>
      </c>
      <c r="C13">
        <f t="shared" si="12"/>
        <v>200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1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195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3"/>
        <v>0</v>
      </c>
      <c r="AJ13" s="35"/>
      <c r="AK13" s="18">
        <v>41252</v>
      </c>
      <c r="AL13" s="83">
        <f t="shared" si="6"/>
        <v>0</v>
      </c>
      <c r="AM13" s="47"/>
      <c r="AN13" s="47"/>
      <c r="AO13" s="47"/>
      <c r="AP13" s="47"/>
      <c r="AQ13" s="94">
        <f t="shared" si="14"/>
        <v>1</v>
      </c>
      <c r="AR13" s="18">
        <v>41252</v>
      </c>
      <c r="AS13" s="83">
        <f t="shared" si="7"/>
        <v>0</v>
      </c>
      <c r="AT13" s="47"/>
      <c r="AU13" s="47"/>
      <c r="AV13" s="94">
        <f t="shared" si="16"/>
        <v>0</v>
      </c>
      <c r="AW13" s="83">
        <f t="shared" si="8"/>
        <v>0</v>
      </c>
      <c r="AX13" s="47"/>
      <c r="AY13" s="47"/>
      <c r="AZ13" s="94">
        <f t="shared" si="17"/>
        <v>0</v>
      </c>
      <c r="BA13" s="83">
        <f t="shared" si="9"/>
        <v>0</v>
      </c>
      <c r="BB13" s="47"/>
      <c r="BC13" s="47"/>
      <c r="BD13" s="47"/>
      <c r="BE13" s="47"/>
      <c r="BF13" s="94">
        <f t="shared" si="15"/>
        <v>3</v>
      </c>
      <c r="BG13" s="83">
        <f t="shared" si="10"/>
        <v>0</v>
      </c>
      <c r="BH13" s="47"/>
      <c r="BI13" s="47"/>
      <c r="BJ13" s="94">
        <f t="shared" si="18"/>
        <v>0</v>
      </c>
      <c r="BK13" s="83">
        <f t="shared" si="11"/>
        <v>0</v>
      </c>
      <c r="BL13" s="47"/>
      <c r="BM13" s="47"/>
      <c r="BN13" s="83">
        <f t="shared" si="19"/>
        <v>0</v>
      </c>
      <c r="BO13" s="116"/>
    </row>
    <row r="14" spans="1:67" x14ac:dyDescent="0.2">
      <c r="A14" s="18">
        <v>41253</v>
      </c>
      <c r="B14">
        <f t="shared" si="0"/>
        <v>37</v>
      </c>
      <c r="C14">
        <f t="shared" si="12"/>
        <v>237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1</v>
      </c>
      <c r="Q14" s="91">
        <f t="shared" si="3"/>
        <v>37</v>
      </c>
      <c r="R14" s="47">
        <v>26</v>
      </c>
      <c r="S14" s="47"/>
      <c r="T14" s="47">
        <v>4</v>
      </c>
      <c r="U14" s="47">
        <v>2</v>
      </c>
      <c r="V14" s="47"/>
      <c r="W14" s="47">
        <v>5</v>
      </c>
      <c r="X14" s="47"/>
      <c r="Y14" s="47"/>
      <c r="Z14" s="94">
        <f t="shared" si="4"/>
        <v>232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3"/>
        <v>0</v>
      </c>
      <c r="AJ14" s="35"/>
      <c r="AK14" s="18">
        <v>41253</v>
      </c>
      <c r="AL14" s="83">
        <f t="shared" si="6"/>
        <v>0</v>
      </c>
      <c r="AM14" s="47"/>
      <c r="AN14" s="47"/>
      <c r="AO14" s="47"/>
      <c r="AP14" s="47"/>
      <c r="AQ14" s="94">
        <f t="shared" si="14"/>
        <v>1</v>
      </c>
      <c r="AR14" s="18">
        <v>41253</v>
      </c>
      <c r="AS14" s="83">
        <f t="shared" si="7"/>
        <v>0</v>
      </c>
      <c r="AT14" s="47"/>
      <c r="AU14" s="47"/>
      <c r="AV14" s="94">
        <f t="shared" si="16"/>
        <v>0</v>
      </c>
      <c r="AW14" s="83">
        <f t="shared" si="8"/>
        <v>0</v>
      </c>
      <c r="AX14" s="47"/>
      <c r="AY14" s="47"/>
      <c r="AZ14" s="94">
        <f t="shared" si="17"/>
        <v>0</v>
      </c>
      <c r="BA14" s="83">
        <f t="shared" si="9"/>
        <v>0</v>
      </c>
      <c r="BB14" s="47"/>
      <c r="BC14" s="47"/>
      <c r="BD14" s="47"/>
      <c r="BE14" s="47"/>
      <c r="BF14" s="94">
        <f t="shared" si="15"/>
        <v>3</v>
      </c>
      <c r="BG14" s="83">
        <f t="shared" si="10"/>
        <v>0</v>
      </c>
      <c r="BH14" s="47"/>
      <c r="BI14" s="47"/>
      <c r="BJ14" s="94">
        <f t="shared" si="18"/>
        <v>0</v>
      </c>
      <c r="BK14" s="83">
        <f t="shared" si="11"/>
        <v>0</v>
      </c>
      <c r="BL14" s="47"/>
      <c r="BM14" s="47"/>
      <c r="BN14" s="83">
        <f t="shared" si="19"/>
        <v>0</v>
      </c>
      <c r="BO14" s="116"/>
    </row>
    <row r="15" spans="1:67" x14ac:dyDescent="0.2">
      <c r="A15" s="18">
        <v>41254</v>
      </c>
      <c r="B15">
        <f t="shared" si="0"/>
        <v>0</v>
      </c>
      <c r="C15">
        <f t="shared" si="12"/>
        <v>237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1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232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3"/>
        <v>0</v>
      </c>
      <c r="AJ15" s="35"/>
      <c r="AK15" s="18">
        <v>41254</v>
      </c>
      <c r="AL15" s="83">
        <f t="shared" si="6"/>
        <v>0</v>
      </c>
      <c r="AM15" s="47"/>
      <c r="AN15" s="47"/>
      <c r="AO15" s="47"/>
      <c r="AP15" s="47"/>
      <c r="AQ15" s="94">
        <f t="shared" si="14"/>
        <v>1</v>
      </c>
      <c r="AR15" s="18">
        <v>41254</v>
      </c>
      <c r="AS15" s="83">
        <f t="shared" si="7"/>
        <v>0</v>
      </c>
      <c r="AT15" s="47"/>
      <c r="AU15" s="47"/>
      <c r="AV15" s="94">
        <f t="shared" si="16"/>
        <v>0</v>
      </c>
      <c r="AW15" s="83">
        <f t="shared" si="8"/>
        <v>0</v>
      </c>
      <c r="AX15" s="47"/>
      <c r="AY15" s="47"/>
      <c r="AZ15" s="94">
        <f t="shared" si="17"/>
        <v>0</v>
      </c>
      <c r="BA15" s="83">
        <f t="shared" si="9"/>
        <v>0</v>
      </c>
      <c r="BB15" s="47"/>
      <c r="BC15" s="47"/>
      <c r="BD15" s="47"/>
      <c r="BE15" s="47"/>
      <c r="BF15" s="94">
        <f t="shared" si="15"/>
        <v>3</v>
      </c>
      <c r="BG15" s="83">
        <f t="shared" si="10"/>
        <v>0</v>
      </c>
      <c r="BH15" s="47"/>
      <c r="BI15" s="47"/>
      <c r="BJ15" s="94">
        <f t="shared" si="18"/>
        <v>0</v>
      </c>
      <c r="BK15" s="83">
        <f t="shared" si="11"/>
        <v>0</v>
      </c>
      <c r="BL15" s="47"/>
      <c r="BM15" s="47"/>
      <c r="BN15" s="83">
        <f t="shared" si="19"/>
        <v>0</v>
      </c>
      <c r="BO15" s="116"/>
    </row>
    <row r="16" spans="1:67" x14ac:dyDescent="0.2">
      <c r="A16" s="18">
        <v>41255</v>
      </c>
      <c r="B16">
        <f t="shared" si="0"/>
        <v>4</v>
      </c>
      <c r="C16">
        <f t="shared" si="12"/>
        <v>241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1</v>
      </c>
      <c r="Q16" s="91">
        <f t="shared" si="3"/>
        <v>4</v>
      </c>
      <c r="R16" s="47">
        <v>4</v>
      </c>
      <c r="S16" s="47"/>
      <c r="T16" s="47"/>
      <c r="U16" s="47"/>
      <c r="V16" s="47"/>
      <c r="W16" s="47"/>
      <c r="X16" s="47"/>
      <c r="Y16" s="47"/>
      <c r="Z16" s="94">
        <f t="shared" si="4"/>
        <v>236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3"/>
        <v>0</v>
      </c>
      <c r="AJ16" s="35"/>
      <c r="AK16" s="18">
        <v>41255</v>
      </c>
      <c r="AL16" s="83">
        <f t="shared" si="6"/>
        <v>0</v>
      </c>
      <c r="AM16" s="47"/>
      <c r="AN16" s="47"/>
      <c r="AO16" s="47"/>
      <c r="AP16" s="47"/>
      <c r="AQ16" s="94">
        <f t="shared" si="14"/>
        <v>1</v>
      </c>
      <c r="AR16" s="18">
        <v>41255</v>
      </c>
      <c r="AS16" s="83">
        <f t="shared" si="7"/>
        <v>0</v>
      </c>
      <c r="AT16" s="47"/>
      <c r="AU16" s="47"/>
      <c r="AV16" s="94">
        <f t="shared" si="16"/>
        <v>0</v>
      </c>
      <c r="AW16" s="83">
        <f t="shared" si="8"/>
        <v>0</v>
      </c>
      <c r="AX16" s="47"/>
      <c r="AY16" s="47"/>
      <c r="AZ16" s="94">
        <f t="shared" si="17"/>
        <v>0</v>
      </c>
      <c r="BA16" s="83">
        <f t="shared" si="9"/>
        <v>0</v>
      </c>
      <c r="BB16" s="47"/>
      <c r="BC16" s="47"/>
      <c r="BD16" s="47"/>
      <c r="BE16" s="47"/>
      <c r="BF16" s="94">
        <f t="shared" si="15"/>
        <v>3</v>
      </c>
      <c r="BG16" s="83">
        <f t="shared" si="10"/>
        <v>0</v>
      </c>
      <c r="BH16" s="47"/>
      <c r="BI16" s="47"/>
      <c r="BJ16" s="94">
        <f t="shared" si="18"/>
        <v>0</v>
      </c>
      <c r="BK16" s="83">
        <f t="shared" si="11"/>
        <v>0</v>
      </c>
      <c r="BL16" s="47"/>
      <c r="BM16" s="47"/>
      <c r="BN16" s="83">
        <f t="shared" si="19"/>
        <v>0</v>
      </c>
      <c r="BO16" s="116" t="s">
        <v>215</v>
      </c>
    </row>
    <row r="17" spans="1:67" x14ac:dyDescent="0.2">
      <c r="A17" s="18">
        <v>41256</v>
      </c>
      <c r="B17">
        <f t="shared" si="0"/>
        <v>0</v>
      </c>
      <c r="C17">
        <f t="shared" si="12"/>
        <v>241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1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236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3"/>
        <v>0</v>
      </c>
      <c r="AJ17" s="35"/>
      <c r="AK17" s="18">
        <v>41256</v>
      </c>
      <c r="AL17" s="83">
        <f t="shared" si="6"/>
        <v>0</v>
      </c>
      <c r="AM17" s="47"/>
      <c r="AN17" s="47"/>
      <c r="AO17" s="47"/>
      <c r="AP17" s="47"/>
      <c r="AQ17" s="94">
        <f t="shared" si="14"/>
        <v>1</v>
      </c>
      <c r="AR17" s="18">
        <v>41256</v>
      </c>
      <c r="AS17" s="83">
        <f t="shared" si="7"/>
        <v>0</v>
      </c>
      <c r="AT17" s="47"/>
      <c r="AU17" s="47"/>
      <c r="AV17" s="94">
        <f t="shared" si="16"/>
        <v>0</v>
      </c>
      <c r="AW17" s="83">
        <f t="shared" si="8"/>
        <v>0</v>
      </c>
      <c r="AX17" s="47"/>
      <c r="AY17" s="47"/>
      <c r="AZ17" s="94">
        <f t="shared" si="17"/>
        <v>0</v>
      </c>
      <c r="BA17" s="83">
        <f t="shared" si="9"/>
        <v>0</v>
      </c>
      <c r="BB17" s="47"/>
      <c r="BC17" s="47"/>
      <c r="BD17" s="47"/>
      <c r="BE17" s="47"/>
      <c r="BF17" s="94">
        <f t="shared" si="15"/>
        <v>3</v>
      </c>
      <c r="BG17" s="83">
        <f t="shared" si="10"/>
        <v>0</v>
      </c>
      <c r="BH17" s="47"/>
      <c r="BI17" s="47"/>
      <c r="BJ17" s="94">
        <f t="shared" si="18"/>
        <v>0</v>
      </c>
      <c r="BK17" s="83">
        <f t="shared" si="11"/>
        <v>0</v>
      </c>
      <c r="BL17" s="47"/>
      <c r="BM17" s="47"/>
      <c r="BN17" s="83">
        <f t="shared" si="19"/>
        <v>0</v>
      </c>
      <c r="BO17" s="116"/>
    </row>
    <row r="18" spans="1:67" x14ac:dyDescent="0.2">
      <c r="A18" s="18">
        <v>41257</v>
      </c>
      <c r="B18">
        <f t="shared" si="0"/>
        <v>29</v>
      </c>
      <c r="C18">
        <f t="shared" si="12"/>
        <v>270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1</v>
      </c>
      <c r="Q18" s="91">
        <f t="shared" si="3"/>
        <v>29</v>
      </c>
      <c r="R18" s="47">
        <v>22</v>
      </c>
      <c r="S18" s="47"/>
      <c r="T18" s="47">
        <v>3</v>
      </c>
      <c r="U18" s="47"/>
      <c r="V18" s="47"/>
      <c r="W18" s="47">
        <v>4</v>
      </c>
      <c r="X18" s="47"/>
      <c r="Y18" s="47"/>
      <c r="Z18" s="94">
        <f t="shared" si="4"/>
        <v>265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3"/>
        <v>0</v>
      </c>
      <c r="AJ18" s="35"/>
      <c r="AK18" s="18">
        <v>41257</v>
      </c>
      <c r="AL18" s="83">
        <f t="shared" si="6"/>
        <v>0</v>
      </c>
      <c r="AM18" s="47"/>
      <c r="AN18" s="47"/>
      <c r="AO18" s="47"/>
      <c r="AP18" s="47"/>
      <c r="AQ18" s="94">
        <f t="shared" si="14"/>
        <v>1</v>
      </c>
      <c r="AR18" s="18">
        <v>41257</v>
      </c>
      <c r="AS18" s="83">
        <f t="shared" si="7"/>
        <v>0</v>
      </c>
      <c r="AT18" s="47"/>
      <c r="AU18" s="47"/>
      <c r="AV18" s="94">
        <f t="shared" si="16"/>
        <v>0</v>
      </c>
      <c r="AW18" s="83">
        <f t="shared" si="8"/>
        <v>0</v>
      </c>
      <c r="AX18" s="47"/>
      <c r="AY18" s="47"/>
      <c r="AZ18" s="94">
        <f t="shared" si="17"/>
        <v>0</v>
      </c>
      <c r="BA18" s="83">
        <f t="shared" si="9"/>
        <v>0</v>
      </c>
      <c r="BB18" s="47"/>
      <c r="BC18" s="47"/>
      <c r="BD18" s="47"/>
      <c r="BE18" s="47"/>
      <c r="BF18" s="94">
        <f t="shared" si="15"/>
        <v>3</v>
      </c>
      <c r="BG18" s="83">
        <f t="shared" si="10"/>
        <v>0</v>
      </c>
      <c r="BH18" s="47"/>
      <c r="BI18" s="47"/>
      <c r="BJ18" s="94">
        <f t="shared" si="18"/>
        <v>0</v>
      </c>
      <c r="BK18" s="83">
        <f t="shared" si="11"/>
        <v>0</v>
      </c>
      <c r="BL18" s="47"/>
      <c r="BM18" s="47"/>
      <c r="BN18" s="83">
        <f t="shared" si="19"/>
        <v>0</v>
      </c>
      <c r="BO18" s="116" t="s">
        <v>214</v>
      </c>
    </row>
    <row r="19" spans="1:67" x14ac:dyDescent="0.2">
      <c r="A19" s="18">
        <v>41258</v>
      </c>
      <c r="B19">
        <f t="shared" si="0"/>
        <v>0</v>
      </c>
      <c r="C19">
        <f t="shared" si="12"/>
        <v>270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1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265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3"/>
        <v>0</v>
      </c>
      <c r="AJ19" s="35"/>
      <c r="AK19" s="18">
        <v>41258</v>
      </c>
      <c r="AL19" s="83">
        <f t="shared" si="6"/>
        <v>0</v>
      </c>
      <c r="AM19" s="47"/>
      <c r="AN19" s="47"/>
      <c r="AO19" s="47"/>
      <c r="AP19" s="47"/>
      <c r="AQ19" s="94">
        <f t="shared" si="14"/>
        <v>1</v>
      </c>
      <c r="AR19" s="18">
        <v>41258</v>
      </c>
      <c r="AS19" s="83">
        <f t="shared" si="7"/>
        <v>0</v>
      </c>
      <c r="AT19" s="47"/>
      <c r="AU19" s="47"/>
      <c r="AV19" s="94">
        <f t="shared" si="16"/>
        <v>0</v>
      </c>
      <c r="AW19" s="83">
        <f t="shared" si="8"/>
        <v>0</v>
      </c>
      <c r="AX19" s="47"/>
      <c r="AY19" s="47"/>
      <c r="AZ19" s="94">
        <f t="shared" si="17"/>
        <v>0</v>
      </c>
      <c r="BA19" s="83">
        <f t="shared" si="9"/>
        <v>0</v>
      </c>
      <c r="BB19" s="47"/>
      <c r="BC19" s="47"/>
      <c r="BD19" s="47"/>
      <c r="BE19" s="47"/>
      <c r="BF19" s="94">
        <f t="shared" si="15"/>
        <v>3</v>
      </c>
      <c r="BG19" s="83">
        <f t="shared" si="10"/>
        <v>0</v>
      </c>
      <c r="BH19" s="47"/>
      <c r="BI19" s="47"/>
      <c r="BJ19" s="94">
        <f t="shared" si="18"/>
        <v>0</v>
      </c>
      <c r="BK19" s="83">
        <f t="shared" si="11"/>
        <v>0</v>
      </c>
      <c r="BL19" s="47"/>
      <c r="BM19" s="47"/>
      <c r="BN19" s="83">
        <f t="shared" si="19"/>
        <v>0</v>
      </c>
      <c r="BO19" s="116"/>
    </row>
    <row r="20" spans="1:67" x14ac:dyDescent="0.2">
      <c r="A20" s="18">
        <v>41259</v>
      </c>
      <c r="B20">
        <f t="shared" si="0"/>
        <v>0</v>
      </c>
      <c r="C20">
        <f t="shared" si="12"/>
        <v>270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1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265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3"/>
        <v>0</v>
      </c>
      <c r="AJ20" s="35"/>
      <c r="AK20" s="18">
        <v>41259</v>
      </c>
      <c r="AL20" s="83">
        <f t="shared" si="6"/>
        <v>0</v>
      </c>
      <c r="AM20" s="47"/>
      <c r="AN20" s="47"/>
      <c r="AO20" s="47"/>
      <c r="AP20" s="47"/>
      <c r="AQ20" s="94">
        <f t="shared" si="14"/>
        <v>1</v>
      </c>
      <c r="AR20" s="18">
        <v>41259</v>
      </c>
      <c r="AS20" s="83">
        <f t="shared" si="7"/>
        <v>0</v>
      </c>
      <c r="AT20" s="47"/>
      <c r="AU20" s="47"/>
      <c r="AV20" s="94">
        <f t="shared" si="16"/>
        <v>0</v>
      </c>
      <c r="AW20" s="83">
        <f t="shared" si="8"/>
        <v>0</v>
      </c>
      <c r="AX20" s="47"/>
      <c r="AY20" s="47"/>
      <c r="AZ20" s="94">
        <f t="shared" si="17"/>
        <v>0</v>
      </c>
      <c r="BA20" s="83">
        <f t="shared" si="9"/>
        <v>0</v>
      </c>
      <c r="BB20" s="47"/>
      <c r="BC20" s="47"/>
      <c r="BD20" s="47"/>
      <c r="BE20" s="47"/>
      <c r="BF20" s="94">
        <f t="shared" si="15"/>
        <v>3</v>
      </c>
      <c r="BG20" s="83">
        <f t="shared" si="10"/>
        <v>0</v>
      </c>
      <c r="BH20" s="47"/>
      <c r="BI20" s="47"/>
      <c r="BJ20" s="94">
        <f t="shared" si="18"/>
        <v>0</v>
      </c>
      <c r="BK20" s="83">
        <f t="shared" si="11"/>
        <v>0</v>
      </c>
      <c r="BL20" s="47"/>
      <c r="BM20" s="47"/>
      <c r="BN20" s="83">
        <f t="shared" si="19"/>
        <v>0</v>
      </c>
      <c r="BO20" s="116"/>
    </row>
    <row r="21" spans="1:67" x14ac:dyDescent="0.2">
      <c r="A21" s="18">
        <v>41260</v>
      </c>
      <c r="B21">
        <f t="shared" si="0"/>
        <v>0</v>
      </c>
      <c r="C21">
        <f t="shared" si="12"/>
        <v>270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1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265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3"/>
        <v>0</v>
      </c>
      <c r="AJ21" s="35"/>
      <c r="AK21" s="18">
        <v>41260</v>
      </c>
      <c r="AL21" s="83">
        <f t="shared" si="6"/>
        <v>0</v>
      </c>
      <c r="AM21" s="47"/>
      <c r="AN21" s="47"/>
      <c r="AO21" s="47"/>
      <c r="AP21" s="47"/>
      <c r="AQ21" s="94">
        <f t="shared" si="14"/>
        <v>1</v>
      </c>
      <c r="AR21" s="18">
        <v>41260</v>
      </c>
      <c r="AS21" s="83">
        <f t="shared" si="7"/>
        <v>0</v>
      </c>
      <c r="AT21" s="47"/>
      <c r="AU21" s="47"/>
      <c r="AV21" s="94">
        <f t="shared" si="16"/>
        <v>0</v>
      </c>
      <c r="AW21" s="83">
        <f t="shared" si="8"/>
        <v>0</v>
      </c>
      <c r="AX21" s="47"/>
      <c r="AY21" s="47"/>
      <c r="AZ21" s="94">
        <f t="shared" si="17"/>
        <v>0</v>
      </c>
      <c r="BA21" s="83">
        <f t="shared" si="9"/>
        <v>0</v>
      </c>
      <c r="BB21" s="47"/>
      <c r="BC21" s="47"/>
      <c r="BD21" s="47"/>
      <c r="BE21" s="47"/>
      <c r="BF21" s="94">
        <f t="shared" si="15"/>
        <v>3</v>
      </c>
      <c r="BG21" s="83">
        <f t="shared" si="10"/>
        <v>0</v>
      </c>
      <c r="BH21" s="47"/>
      <c r="BI21" s="47"/>
      <c r="BJ21" s="94">
        <f t="shared" si="18"/>
        <v>0</v>
      </c>
      <c r="BK21" s="83">
        <f t="shared" si="11"/>
        <v>0</v>
      </c>
      <c r="BL21" s="47"/>
      <c r="BM21" s="47"/>
      <c r="BN21" s="83">
        <f t="shared" si="19"/>
        <v>0</v>
      </c>
      <c r="BO21" s="116"/>
    </row>
    <row r="22" spans="1:67" x14ac:dyDescent="0.2">
      <c r="A22" s="18">
        <v>41261</v>
      </c>
      <c r="B22">
        <f t="shared" si="0"/>
        <v>0</v>
      </c>
      <c r="C22">
        <f t="shared" si="12"/>
        <v>270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1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265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3"/>
        <v>0</v>
      </c>
      <c r="AJ22" s="35"/>
      <c r="AK22" s="18">
        <v>41261</v>
      </c>
      <c r="AL22" s="83">
        <f t="shared" si="6"/>
        <v>0</v>
      </c>
      <c r="AM22" s="47"/>
      <c r="AN22" s="47"/>
      <c r="AO22" s="47"/>
      <c r="AP22" s="47"/>
      <c r="AQ22" s="94">
        <f t="shared" si="14"/>
        <v>1</v>
      </c>
      <c r="AR22" s="18">
        <v>41261</v>
      </c>
      <c r="AS22" s="83">
        <f t="shared" si="7"/>
        <v>0</v>
      </c>
      <c r="AT22" s="47"/>
      <c r="AU22" s="47"/>
      <c r="AV22" s="94">
        <f t="shared" si="16"/>
        <v>0</v>
      </c>
      <c r="AW22" s="83">
        <f t="shared" si="8"/>
        <v>0</v>
      </c>
      <c r="AX22" s="47"/>
      <c r="AY22" s="47"/>
      <c r="AZ22" s="94">
        <f t="shared" si="17"/>
        <v>0</v>
      </c>
      <c r="BA22" s="83">
        <f t="shared" si="9"/>
        <v>0</v>
      </c>
      <c r="BB22" s="47"/>
      <c r="BC22" s="47"/>
      <c r="BD22" s="47"/>
      <c r="BE22" s="47"/>
      <c r="BF22" s="94">
        <f t="shared" si="15"/>
        <v>3</v>
      </c>
      <c r="BG22" s="83">
        <f t="shared" si="10"/>
        <v>0</v>
      </c>
      <c r="BH22" s="47"/>
      <c r="BI22" s="47"/>
      <c r="BJ22" s="94">
        <f t="shared" si="18"/>
        <v>0</v>
      </c>
      <c r="BK22" s="83">
        <f t="shared" si="11"/>
        <v>0</v>
      </c>
      <c r="BL22" s="47"/>
      <c r="BM22" s="47"/>
      <c r="BN22" s="83">
        <f t="shared" si="19"/>
        <v>0</v>
      </c>
      <c r="BO22" s="116"/>
    </row>
    <row r="23" spans="1:67" x14ac:dyDescent="0.2">
      <c r="A23" s="18">
        <v>41262</v>
      </c>
      <c r="B23">
        <f t="shared" si="0"/>
        <v>0</v>
      </c>
      <c r="C23">
        <f t="shared" si="12"/>
        <v>270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1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265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3"/>
        <v>0</v>
      </c>
      <c r="AJ23" s="35"/>
      <c r="AK23" s="18">
        <v>41262</v>
      </c>
      <c r="AL23" s="83">
        <f t="shared" si="6"/>
        <v>0</v>
      </c>
      <c r="AM23" s="47"/>
      <c r="AN23" s="47"/>
      <c r="AO23" s="47"/>
      <c r="AP23" s="47"/>
      <c r="AQ23" s="94">
        <f t="shared" si="14"/>
        <v>1</v>
      </c>
      <c r="AR23" s="18">
        <v>41262</v>
      </c>
      <c r="AS23" s="83">
        <f t="shared" si="7"/>
        <v>0</v>
      </c>
      <c r="AT23" s="47"/>
      <c r="AU23" s="47"/>
      <c r="AV23" s="94">
        <f t="shared" si="16"/>
        <v>0</v>
      </c>
      <c r="AW23" s="83">
        <f t="shared" si="8"/>
        <v>0</v>
      </c>
      <c r="AX23" s="47"/>
      <c r="AY23" s="47"/>
      <c r="AZ23" s="94">
        <f t="shared" si="17"/>
        <v>0</v>
      </c>
      <c r="BA23" s="83">
        <f t="shared" si="9"/>
        <v>0</v>
      </c>
      <c r="BB23" s="47"/>
      <c r="BC23" s="47"/>
      <c r="BD23" s="47"/>
      <c r="BE23" s="47"/>
      <c r="BF23" s="94">
        <f t="shared" si="15"/>
        <v>3</v>
      </c>
      <c r="BG23" s="83">
        <f t="shared" si="10"/>
        <v>0</v>
      </c>
      <c r="BH23" s="47"/>
      <c r="BI23" s="47"/>
      <c r="BJ23" s="94">
        <f t="shared" si="18"/>
        <v>0</v>
      </c>
      <c r="BK23" s="83">
        <f t="shared" si="11"/>
        <v>0</v>
      </c>
      <c r="BL23" s="47"/>
      <c r="BM23" s="47"/>
      <c r="BN23" s="83">
        <f t="shared" si="19"/>
        <v>0</v>
      </c>
      <c r="BO23" s="116"/>
    </row>
    <row r="24" spans="1:67" x14ac:dyDescent="0.2">
      <c r="A24" s="18">
        <v>41263</v>
      </c>
      <c r="B24">
        <f t="shared" si="0"/>
        <v>0</v>
      </c>
      <c r="C24">
        <f t="shared" si="12"/>
        <v>270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1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265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3"/>
        <v>0</v>
      </c>
      <c r="AJ24" s="35"/>
      <c r="AK24" s="18">
        <v>41263</v>
      </c>
      <c r="AL24" s="83">
        <f t="shared" si="6"/>
        <v>0</v>
      </c>
      <c r="AM24" s="47"/>
      <c r="AN24" s="47"/>
      <c r="AO24" s="47"/>
      <c r="AP24" s="47"/>
      <c r="AQ24" s="94">
        <f t="shared" si="14"/>
        <v>1</v>
      </c>
      <c r="AR24" s="18">
        <v>41263</v>
      </c>
      <c r="AS24" s="83">
        <f t="shared" si="7"/>
        <v>0</v>
      </c>
      <c r="AT24" s="47"/>
      <c r="AU24" s="47"/>
      <c r="AV24" s="94">
        <f t="shared" si="16"/>
        <v>0</v>
      </c>
      <c r="AW24" s="83">
        <f t="shared" si="8"/>
        <v>0</v>
      </c>
      <c r="AX24" s="47"/>
      <c r="AY24" s="47"/>
      <c r="AZ24" s="94">
        <f t="shared" si="17"/>
        <v>0</v>
      </c>
      <c r="BA24" s="83">
        <f t="shared" si="9"/>
        <v>0</v>
      </c>
      <c r="BB24" s="47"/>
      <c r="BC24" s="47"/>
      <c r="BD24" s="47"/>
      <c r="BE24" s="47"/>
      <c r="BF24" s="94">
        <f t="shared" si="15"/>
        <v>3</v>
      </c>
      <c r="BG24" s="83">
        <f t="shared" si="10"/>
        <v>0</v>
      </c>
      <c r="BH24" s="47"/>
      <c r="BI24" s="47"/>
      <c r="BJ24" s="94">
        <f t="shared" si="18"/>
        <v>0</v>
      </c>
      <c r="BK24" s="83">
        <f t="shared" si="11"/>
        <v>0</v>
      </c>
      <c r="BL24" s="47"/>
      <c r="BM24" s="47"/>
      <c r="BN24" s="83">
        <f t="shared" si="19"/>
        <v>0</v>
      </c>
      <c r="BO24" s="116"/>
    </row>
    <row r="25" spans="1:67" x14ac:dyDescent="0.2">
      <c r="A25" s="18">
        <v>41264</v>
      </c>
      <c r="B25">
        <f t="shared" si="0"/>
        <v>0</v>
      </c>
      <c r="C25">
        <f t="shared" si="12"/>
        <v>270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1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265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3"/>
        <v>0</v>
      </c>
      <c r="AJ25" s="35"/>
      <c r="AK25" s="18">
        <v>41264</v>
      </c>
      <c r="AL25" s="83">
        <f t="shared" si="6"/>
        <v>0</v>
      </c>
      <c r="AM25" s="47"/>
      <c r="AN25" s="47"/>
      <c r="AO25" s="47"/>
      <c r="AP25" s="47"/>
      <c r="AQ25" s="94">
        <f t="shared" si="14"/>
        <v>1</v>
      </c>
      <c r="AR25" s="18">
        <v>41264</v>
      </c>
      <c r="AS25" s="83">
        <f t="shared" si="7"/>
        <v>0</v>
      </c>
      <c r="AT25" s="47"/>
      <c r="AU25" s="47"/>
      <c r="AV25" s="94">
        <f t="shared" si="16"/>
        <v>0</v>
      </c>
      <c r="AW25" s="83">
        <f t="shared" si="8"/>
        <v>0</v>
      </c>
      <c r="AX25" s="47"/>
      <c r="AY25" s="47"/>
      <c r="AZ25" s="94">
        <f t="shared" si="17"/>
        <v>0</v>
      </c>
      <c r="BA25" s="83">
        <f t="shared" si="9"/>
        <v>0</v>
      </c>
      <c r="BB25" s="47"/>
      <c r="BC25" s="47"/>
      <c r="BD25" s="47"/>
      <c r="BE25" s="47"/>
      <c r="BF25" s="94">
        <f t="shared" si="15"/>
        <v>3</v>
      </c>
      <c r="BG25" s="83">
        <f t="shared" si="10"/>
        <v>0</v>
      </c>
      <c r="BH25" s="47"/>
      <c r="BI25" s="47"/>
      <c r="BJ25" s="94">
        <f t="shared" si="18"/>
        <v>0</v>
      </c>
      <c r="BK25" s="83">
        <f t="shared" si="11"/>
        <v>0</v>
      </c>
      <c r="BL25" s="47"/>
      <c r="BM25" s="47"/>
      <c r="BN25" s="83">
        <f t="shared" si="19"/>
        <v>0</v>
      </c>
      <c r="BO25" s="116"/>
    </row>
    <row r="26" spans="1:67" x14ac:dyDescent="0.2">
      <c r="A26" s="18">
        <v>41265</v>
      </c>
      <c r="B26">
        <f t="shared" si="0"/>
        <v>0</v>
      </c>
      <c r="C26">
        <f t="shared" si="12"/>
        <v>270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1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265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3"/>
        <v>0</v>
      </c>
      <c r="AJ26" s="35"/>
      <c r="AK26" s="18">
        <v>41265</v>
      </c>
      <c r="AL26" s="83">
        <f t="shared" si="6"/>
        <v>0</v>
      </c>
      <c r="AM26" s="47"/>
      <c r="AN26" s="47"/>
      <c r="AO26" s="47"/>
      <c r="AP26" s="47"/>
      <c r="AQ26" s="94">
        <f t="shared" si="14"/>
        <v>1</v>
      </c>
      <c r="AR26" s="18">
        <v>41265</v>
      </c>
      <c r="AS26" s="83">
        <f t="shared" si="7"/>
        <v>0</v>
      </c>
      <c r="AT26" s="47"/>
      <c r="AU26" s="47"/>
      <c r="AV26" s="94">
        <f t="shared" si="16"/>
        <v>0</v>
      </c>
      <c r="AW26" s="83">
        <f t="shared" si="8"/>
        <v>0</v>
      </c>
      <c r="AX26" s="47"/>
      <c r="AY26" s="47"/>
      <c r="AZ26" s="94">
        <f t="shared" si="17"/>
        <v>0</v>
      </c>
      <c r="BA26" s="83">
        <f t="shared" si="9"/>
        <v>0</v>
      </c>
      <c r="BB26" s="47"/>
      <c r="BC26" s="47"/>
      <c r="BD26" s="47"/>
      <c r="BE26" s="47"/>
      <c r="BF26" s="94">
        <f t="shared" si="15"/>
        <v>3</v>
      </c>
      <c r="BG26" s="83">
        <f t="shared" si="10"/>
        <v>0</v>
      </c>
      <c r="BH26" s="47"/>
      <c r="BI26" s="47"/>
      <c r="BJ26" s="94">
        <f t="shared" si="18"/>
        <v>0</v>
      </c>
      <c r="BK26" s="83">
        <f t="shared" si="11"/>
        <v>0</v>
      </c>
      <c r="BL26" s="47"/>
      <c r="BM26" s="47"/>
      <c r="BN26" s="83">
        <f t="shared" si="19"/>
        <v>0</v>
      </c>
      <c r="BO26" s="116"/>
    </row>
    <row r="27" spans="1:67" x14ac:dyDescent="0.2">
      <c r="A27" s="18">
        <v>41266</v>
      </c>
      <c r="B27">
        <f t="shared" si="0"/>
        <v>0</v>
      </c>
      <c r="C27">
        <f t="shared" si="12"/>
        <v>270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1</v>
      </c>
      <c r="Q27" s="91">
        <f>SUM(R27:Y27)</f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265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3"/>
        <v>0</v>
      </c>
      <c r="AJ27" s="35"/>
      <c r="AK27" s="18">
        <v>41266</v>
      </c>
      <c r="AL27" s="83">
        <f t="shared" si="6"/>
        <v>0</v>
      </c>
      <c r="AM27" s="47"/>
      <c r="AN27" s="47"/>
      <c r="AO27" s="47"/>
      <c r="AP27" s="47"/>
      <c r="AQ27" s="94">
        <f t="shared" si="14"/>
        <v>1</v>
      </c>
      <c r="AR27" s="18">
        <v>41266</v>
      </c>
      <c r="AS27" s="83">
        <f t="shared" si="7"/>
        <v>0</v>
      </c>
      <c r="AT27" s="47"/>
      <c r="AU27" s="47"/>
      <c r="AV27" s="94">
        <f t="shared" si="16"/>
        <v>0</v>
      </c>
      <c r="AW27" s="83">
        <f t="shared" si="8"/>
        <v>0</v>
      </c>
      <c r="AX27" s="47"/>
      <c r="AY27" s="47"/>
      <c r="AZ27" s="94">
        <f t="shared" si="17"/>
        <v>0</v>
      </c>
      <c r="BA27" s="138">
        <f t="shared" si="9"/>
        <v>0</v>
      </c>
      <c r="BB27" s="47"/>
      <c r="BC27" s="47"/>
      <c r="BD27" s="47"/>
      <c r="BE27" s="47"/>
      <c r="BF27" s="94">
        <f t="shared" si="15"/>
        <v>3</v>
      </c>
      <c r="BG27" s="83">
        <f t="shared" si="10"/>
        <v>0</v>
      </c>
      <c r="BH27" s="47"/>
      <c r="BI27" s="47"/>
      <c r="BJ27" s="94">
        <f t="shared" si="18"/>
        <v>0</v>
      </c>
      <c r="BK27" s="83">
        <f t="shared" si="11"/>
        <v>0</v>
      </c>
      <c r="BL27" s="47"/>
      <c r="BM27" s="47"/>
      <c r="BN27" s="83">
        <f t="shared" si="19"/>
        <v>0</v>
      </c>
      <c r="BO27" s="116"/>
    </row>
    <row r="28" spans="1:67" x14ac:dyDescent="0.2">
      <c r="A28" s="18">
        <v>41267</v>
      </c>
      <c r="B28">
        <f t="shared" si="0"/>
        <v>0</v>
      </c>
      <c r="C28">
        <f t="shared" si="12"/>
        <v>270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1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265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3"/>
        <v>0</v>
      </c>
      <c r="AJ28" s="35"/>
      <c r="AK28" s="18">
        <v>41267</v>
      </c>
      <c r="AL28" s="83">
        <f t="shared" si="6"/>
        <v>0</v>
      </c>
      <c r="AM28" s="47"/>
      <c r="AN28" s="47"/>
      <c r="AO28" s="47"/>
      <c r="AP28" s="47"/>
      <c r="AQ28" s="94">
        <f t="shared" si="14"/>
        <v>1</v>
      </c>
      <c r="AR28" s="18">
        <v>41267</v>
      </c>
      <c r="AS28" s="83">
        <f t="shared" si="7"/>
        <v>0</v>
      </c>
      <c r="AT28" s="47"/>
      <c r="AU28" s="47"/>
      <c r="AV28" s="94">
        <f t="shared" si="16"/>
        <v>0</v>
      </c>
      <c r="AW28" s="83">
        <f t="shared" si="8"/>
        <v>0</v>
      </c>
      <c r="AX28" s="47"/>
      <c r="AY28" s="47"/>
      <c r="AZ28" s="94">
        <f t="shared" si="17"/>
        <v>0</v>
      </c>
      <c r="BA28" s="83">
        <f t="shared" si="9"/>
        <v>0</v>
      </c>
      <c r="BB28" s="47"/>
      <c r="BC28" s="47"/>
      <c r="BD28" s="47"/>
      <c r="BE28" s="47"/>
      <c r="BF28" s="94">
        <f t="shared" si="15"/>
        <v>3</v>
      </c>
      <c r="BG28" s="83">
        <f t="shared" si="10"/>
        <v>0</v>
      </c>
      <c r="BH28" s="47"/>
      <c r="BI28" s="47"/>
      <c r="BJ28" s="94">
        <f t="shared" si="18"/>
        <v>0</v>
      </c>
      <c r="BK28" s="83">
        <f t="shared" si="11"/>
        <v>0</v>
      </c>
      <c r="BL28" s="47"/>
      <c r="BM28" s="47"/>
      <c r="BN28" s="83">
        <f t="shared" si="19"/>
        <v>0</v>
      </c>
      <c r="BO28" s="116"/>
    </row>
    <row r="29" spans="1:67" x14ac:dyDescent="0.2">
      <c r="A29" s="18">
        <v>41268</v>
      </c>
      <c r="B29">
        <f t="shared" si="0"/>
        <v>0</v>
      </c>
      <c r="C29">
        <f t="shared" si="12"/>
        <v>270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1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265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3"/>
        <v>0</v>
      </c>
      <c r="AJ29" s="35"/>
      <c r="AK29" s="18">
        <v>41268</v>
      </c>
      <c r="AL29" s="83">
        <f t="shared" si="6"/>
        <v>0</v>
      </c>
      <c r="AM29" s="47"/>
      <c r="AN29" s="47"/>
      <c r="AO29" s="47"/>
      <c r="AP29" s="47"/>
      <c r="AQ29" s="94">
        <f t="shared" si="14"/>
        <v>1</v>
      </c>
      <c r="AR29" s="18">
        <v>41268</v>
      </c>
      <c r="AS29" s="83">
        <f t="shared" si="7"/>
        <v>0</v>
      </c>
      <c r="AT29" s="47"/>
      <c r="AU29" s="47"/>
      <c r="AV29" s="94">
        <f t="shared" si="16"/>
        <v>0</v>
      </c>
      <c r="AW29" s="83">
        <f t="shared" si="8"/>
        <v>0</v>
      </c>
      <c r="AX29" s="47"/>
      <c r="AY29" s="47"/>
      <c r="AZ29" s="94">
        <f t="shared" si="17"/>
        <v>0</v>
      </c>
      <c r="BA29" s="83">
        <f t="shared" si="9"/>
        <v>0</v>
      </c>
      <c r="BB29" s="47"/>
      <c r="BC29" s="47"/>
      <c r="BD29" s="47"/>
      <c r="BE29" s="47"/>
      <c r="BF29" s="94">
        <f t="shared" si="15"/>
        <v>3</v>
      </c>
      <c r="BG29" s="83">
        <f t="shared" si="10"/>
        <v>0</v>
      </c>
      <c r="BH29" s="47"/>
      <c r="BI29" s="47"/>
      <c r="BJ29" s="94">
        <f t="shared" si="18"/>
        <v>0</v>
      </c>
      <c r="BK29" s="83">
        <f t="shared" si="11"/>
        <v>0</v>
      </c>
      <c r="BL29" s="47"/>
      <c r="BM29" s="47"/>
      <c r="BN29" s="83">
        <f t="shared" si="19"/>
        <v>0</v>
      </c>
      <c r="BO29" s="116"/>
    </row>
    <row r="30" spans="1:67" x14ac:dyDescent="0.2">
      <c r="A30" s="18">
        <v>41269</v>
      </c>
      <c r="B30">
        <f t="shared" si="0"/>
        <v>0</v>
      </c>
      <c r="C30">
        <f t="shared" si="12"/>
        <v>270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1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265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3"/>
        <v>0</v>
      </c>
      <c r="AJ30" s="35"/>
      <c r="AK30" s="18">
        <v>41269</v>
      </c>
      <c r="AL30" s="83">
        <f t="shared" si="6"/>
        <v>0</v>
      </c>
      <c r="AM30" s="47"/>
      <c r="AN30" s="47"/>
      <c r="AO30" s="47"/>
      <c r="AP30" s="47"/>
      <c r="AQ30" s="94">
        <f t="shared" si="14"/>
        <v>1</v>
      </c>
      <c r="AR30" s="18">
        <v>41269</v>
      </c>
      <c r="AS30" s="83">
        <f t="shared" si="7"/>
        <v>0</v>
      </c>
      <c r="AT30" s="47"/>
      <c r="AU30" s="47"/>
      <c r="AV30" s="94">
        <f t="shared" si="16"/>
        <v>0</v>
      </c>
      <c r="AW30" s="83">
        <f t="shared" si="8"/>
        <v>0</v>
      </c>
      <c r="AX30" s="47"/>
      <c r="AY30" s="47"/>
      <c r="AZ30" s="94">
        <f t="shared" si="17"/>
        <v>0</v>
      </c>
      <c r="BA30" s="83">
        <f t="shared" si="9"/>
        <v>0</v>
      </c>
      <c r="BB30" s="47"/>
      <c r="BC30" s="47"/>
      <c r="BD30" s="47"/>
      <c r="BE30" s="47"/>
      <c r="BF30" s="94">
        <f t="shared" si="15"/>
        <v>3</v>
      </c>
      <c r="BG30" s="83">
        <f t="shared" si="10"/>
        <v>0</v>
      </c>
      <c r="BH30" s="47"/>
      <c r="BI30" s="47"/>
      <c r="BJ30" s="94">
        <f t="shared" si="18"/>
        <v>0</v>
      </c>
      <c r="BK30" s="83">
        <f t="shared" si="11"/>
        <v>0</v>
      </c>
      <c r="BL30" s="47"/>
      <c r="BM30" s="47"/>
      <c r="BN30" s="83">
        <f t="shared" si="19"/>
        <v>0</v>
      </c>
      <c r="BO30" s="116"/>
    </row>
    <row r="31" spans="1:67" x14ac:dyDescent="0.2">
      <c r="A31" s="18">
        <v>41270</v>
      </c>
      <c r="B31">
        <f t="shared" si="0"/>
        <v>0</v>
      </c>
      <c r="C31">
        <f t="shared" si="12"/>
        <v>270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1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265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3"/>
        <v>0</v>
      </c>
      <c r="AJ31" s="35"/>
      <c r="AK31" s="18">
        <v>41270</v>
      </c>
      <c r="AL31" s="83">
        <f t="shared" si="6"/>
        <v>0</v>
      </c>
      <c r="AM31" s="47"/>
      <c r="AN31" s="47"/>
      <c r="AO31" s="47"/>
      <c r="AP31" s="47"/>
      <c r="AQ31" s="94">
        <f t="shared" si="14"/>
        <v>1</v>
      </c>
      <c r="AR31" s="18">
        <v>41270</v>
      </c>
      <c r="AS31" s="83">
        <f t="shared" si="7"/>
        <v>0</v>
      </c>
      <c r="AT31" s="47"/>
      <c r="AU31" s="47"/>
      <c r="AV31" s="94">
        <f t="shared" si="16"/>
        <v>0</v>
      </c>
      <c r="AW31" s="83">
        <f t="shared" si="8"/>
        <v>0</v>
      </c>
      <c r="AX31" s="47"/>
      <c r="AY31" s="47"/>
      <c r="AZ31" s="94">
        <f t="shared" si="17"/>
        <v>0</v>
      </c>
      <c r="BA31" s="83">
        <f t="shared" si="9"/>
        <v>0</v>
      </c>
      <c r="BB31" s="47"/>
      <c r="BC31" s="47"/>
      <c r="BD31" s="47"/>
      <c r="BE31" s="47"/>
      <c r="BF31" s="94">
        <f t="shared" si="15"/>
        <v>3</v>
      </c>
      <c r="BG31" s="83">
        <f t="shared" si="10"/>
        <v>0</v>
      </c>
      <c r="BH31" s="47"/>
      <c r="BI31" s="47"/>
      <c r="BJ31" s="94">
        <f t="shared" si="18"/>
        <v>0</v>
      </c>
      <c r="BK31" s="83">
        <f t="shared" si="11"/>
        <v>0</v>
      </c>
      <c r="BL31" s="47"/>
      <c r="BM31" s="47"/>
      <c r="BN31" s="83">
        <f t="shared" si="19"/>
        <v>0</v>
      </c>
      <c r="BO31" s="116"/>
    </row>
    <row r="32" spans="1:67" x14ac:dyDescent="0.2">
      <c r="A32" s="18">
        <v>41271</v>
      </c>
      <c r="B32">
        <f t="shared" si="0"/>
        <v>0</v>
      </c>
      <c r="C32">
        <f t="shared" si="12"/>
        <v>270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1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265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3"/>
        <v>0</v>
      </c>
      <c r="AJ32" s="35"/>
      <c r="AK32" s="18">
        <v>41271</v>
      </c>
      <c r="AL32" s="83">
        <f t="shared" si="6"/>
        <v>0</v>
      </c>
      <c r="AM32" s="47"/>
      <c r="AN32" s="47"/>
      <c r="AO32" s="47"/>
      <c r="AP32" s="47"/>
      <c r="AQ32" s="94">
        <f t="shared" si="14"/>
        <v>1</v>
      </c>
      <c r="AR32" s="18">
        <v>41271</v>
      </c>
      <c r="AS32" s="83">
        <f t="shared" si="7"/>
        <v>0</v>
      </c>
      <c r="AT32" s="47"/>
      <c r="AU32" s="47"/>
      <c r="AV32" s="94">
        <f t="shared" si="16"/>
        <v>0</v>
      </c>
      <c r="AW32" s="83">
        <f t="shared" si="8"/>
        <v>0</v>
      </c>
      <c r="AX32" s="47"/>
      <c r="AY32" s="47"/>
      <c r="AZ32" s="94">
        <f t="shared" si="17"/>
        <v>0</v>
      </c>
      <c r="BA32" s="83">
        <f t="shared" si="9"/>
        <v>0</v>
      </c>
      <c r="BB32" s="47"/>
      <c r="BC32" s="47"/>
      <c r="BD32" s="47"/>
      <c r="BE32" s="47"/>
      <c r="BF32" s="94">
        <f t="shared" si="15"/>
        <v>3</v>
      </c>
      <c r="BG32" s="83">
        <f t="shared" si="10"/>
        <v>0</v>
      </c>
      <c r="BH32" s="47"/>
      <c r="BI32" s="47"/>
      <c r="BJ32" s="94">
        <f t="shared" si="18"/>
        <v>0</v>
      </c>
      <c r="BK32" s="83">
        <f t="shared" si="11"/>
        <v>0</v>
      </c>
      <c r="BL32" s="47"/>
      <c r="BM32" s="47"/>
      <c r="BN32" s="83">
        <f t="shared" si="19"/>
        <v>0</v>
      </c>
      <c r="BO32" s="116"/>
    </row>
    <row r="33" spans="1:67" x14ac:dyDescent="0.2">
      <c r="A33" s="18">
        <v>41272</v>
      </c>
      <c r="B33">
        <f t="shared" si="0"/>
        <v>0</v>
      </c>
      <c r="C33">
        <f t="shared" si="12"/>
        <v>270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1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265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3"/>
        <v>0</v>
      </c>
      <c r="AJ33" s="35"/>
      <c r="AK33" s="18">
        <v>41272</v>
      </c>
      <c r="AL33" s="83">
        <f t="shared" si="6"/>
        <v>0</v>
      </c>
      <c r="AM33" s="47"/>
      <c r="AN33" s="47"/>
      <c r="AO33" s="47"/>
      <c r="AP33" s="47"/>
      <c r="AQ33" s="94">
        <f t="shared" si="14"/>
        <v>1</v>
      </c>
      <c r="AR33" s="18">
        <v>41272</v>
      </c>
      <c r="AS33" s="83">
        <f t="shared" si="7"/>
        <v>0</v>
      </c>
      <c r="AT33" s="47"/>
      <c r="AU33" s="47"/>
      <c r="AV33" s="94">
        <f t="shared" si="16"/>
        <v>0</v>
      </c>
      <c r="AW33" s="83">
        <f t="shared" si="8"/>
        <v>0</v>
      </c>
      <c r="AX33" s="47"/>
      <c r="AY33" s="47"/>
      <c r="AZ33" s="94">
        <f t="shared" si="17"/>
        <v>0</v>
      </c>
      <c r="BA33" s="83">
        <f t="shared" si="9"/>
        <v>0</v>
      </c>
      <c r="BB33" s="47"/>
      <c r="BC33" s="47"/>
      <c r="BD33" s="47"/>
      <c r="BE33" s="47"/>
      <c r="BF33" s="94">
        <f t="shared" si="15"/>
        <v>3</v>
      </c>
      <c r="BG33" s="83">
        <f t="shared" si="10"/>
        <v>0</v>
      </c>
      <c r="BH33" s="47"/>
      <c r="BI33" s="47"/>
      <c r="BJ33" s="94">
        <f t="shared" si="18"/>
        <v>0</v>
      </c>
      <c r="BK33" s="83">
        <f t="shared" si="11"/>
        <v>0</v>
      </c>
      <c r="BL33" s="47"/>
      <c r="BM33" s="47"/>
      <c r="BN33" s="83">
        <f t="shared" si="19"/>
        <v>0</v>
      </c>
      <c r="BO33" s="116"/>
    </row>
    <row r="34" spans="1:67" x14ac:dyDescent="0.2">
      <c r="A34" s="18">
        <v>41273</v>
      </c>
      <c r="B34">
        <f t="shared" si="0"/>
        <v>0</v>
      </c>
      <c r="C34">
        <f t="shared" si="12"/>
        <v>270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1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265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3"/>
        <v>0</v>
      </c>
      <c r="AJ34" s="36"/>
      <c r="AK34" s="18">
        <v>41273</v>
      </c>
      <c r="AL34" s="83">
        <f t="shared" si="6"/>
        <v>0</v>
      </c>
      <c r="AM34" s="47"/>
      <c r="AN34" s="47"/>
      <c r="AO34" s="47"/>
      <c r="AP34" s="47"/>
      <c r="AQ34" s="94">
        <f t="shared" si="14"/>
        <v>1</v>
      </c>
      <c r="AR34" s="18">
        <v>41273</v>
      </c>
      <c r="AS34" s="83">
        <f t="shared" si="7"/>
        <v>0</v>
      </c>
      <c r="AT34" s="47"/>
      <c r="AU34" s="47"/>
      <c r="AV34" s="94">
        <f t="shared" si="16"/>
        <v>0</v>
      </c>
      <c r="AW34" s="83">
        <f t="shared" si="8"/>
        <v>0</v>
      </c>
      <c r="AX34" s="47"/>
      <c r="AY34" s="47"/>
      <c r="AZ34" s="94">
        <f t="shared" si="17"/>
        <v>0</v>
      </c>
      <c r="BA34" s="83">
        <f t="shared" si="9"/>
        <v>0</v>
      </c>
      <c r="BB34" s="47"/>
      <c r="BC34" s="47"/>
      <c r="BD34" s="47"/>
      <c r="BE34" s="47"/>
      <c r="BF34" s="94">
        <f t="shared" si="15"/>
        <v>3</v>
      </c>
      <c r="BG34" s="83">
        <f t="shared" si="10"/>
        <v>0</v>
      </c>
      <c r="BH34" s="47"/>
      <c r="BI34" s="47"/>
      <c r="BJ34" s="94">
        <f t="shared" si="18"/>
        <v>0</v>
      </c>
      <c r="BK34" s="83">
        <f t="shared" si="11"/>
        <v>0</v>
      </c>
      <c r="BL34" s="47"/>
      <c r="BM34" s="47"/>
      <c r="BN34" s="83">
        <f t="shared" si="19"/>
        <v>0</v>
      </c>
      <c r="BO34" s="116"/>
    </row>
    <row r="35" spans="1:67" x14ac:dyDescent="0.2">
      <c r="A35" s="18">
        <v>41274</v>
      </c>
      <c r="B35">
        <f t="shared" si="0"/>
        <v>0</v>
      </c>
      <c r="C35">
        <f t="shared" si="12"/>
        <v>270</v>
      </c>
      <c r="D35" s="84">
        <f>SUM(E35:O35)</f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7">
        <f>SUM(P34+D35)</f>
        <v>1</v>
      </c>
      <c r="Q35" s="92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5">
        <f t="shared" si="4"/>
        <v>265</v>
      </c>
      <c r="AA35" s="83">
        <f t="shared" si="5"/>
        <v>0</v>
      </c>
      <c r="AB35" s="47"/>
      <c r="AC35" s="47"/>
      <c r="AD35" s="47"/>
      <c r="AE35" s="47"/>
      <c r="AF35" s="47"/>
      <c r="AG35" s="47"/>
      <c r="AH35" s="47"/>
      <c r="AI35" s="94">
        <f t="shared" si="13"/>
        <v>0</v>
      </c>
      <c r="AJ35" s="33"/>
      <c r="AK35" s="18">
        <v>41274</v>
      </c>
      <c r="AL35" s="83">
        <f t="shared" si="6"/>
        <v>0</v>
      </c>
      <c r="AM35" s="47"/>
      <c r="AN35" s="47"/>
      <c r="AO35" s="47"/>
      <c r="AP35" s="47"/>
      <c r="AQ35" s="94">
        <f t="shared" si="14"/>
        <v>1</v>
      </c>
      <c r="AR35" s="18">
        <v>41274</v>
      </c>
      <c r="AS35" s="83">
        <f t="shared" si="7"/>
        <v>0</v>
      </c>
      <c r="AT35" s="47"/>
      <c r="AU35" s="47"/>
      <c r="AV35" s="94">
        <f t="shared" si="16"/>
        <v>0</v>
      </c>
      <c r="AW35" s="83">
        <f t="shared" si="8"/>
        <v>0</v>
      </c>
      <c r="AX35" s="47"/>
      <c r="AY35" s="47"/>
      <c r="AZ35" s="94">
        <f t="shared" si="17"/>
        <v>0</v>
      </c>
      <c r="BA35" s="83">
        <f t="shared" si="9"/>
        <v>0</v>
      </c>
      <c r="BB35" s="47"/>
      <c r="BC35" s="47"/>
      <c r="BD35" s="47"/>
      <c r="BE35" s="47"/>
      <c r="BF35" s="94">
        <f t="shared" si="15"/>
        <v>3</v>
      </c>
      <c r="BG35" s="83">
        <f t="shared" si="10"/>
        <v>0</v>
      </c>
      <c r="BH35" s="47"/>
      <c r="BI35" s="47"/>
      <c r="BJ35" s="94">
        <f t="shared" si="18"/>
        <v>0</v>
      </c>
      <c r="BK35" s="83">
        <f t="shared" si="11"/>
        <v>0</v>
      </c>
      <c r="BL35" s="47"/>
      <c r="BM35" s="47"/>
      <c r="BN35" s="83">
        <f t="shared" si="19"/>
        <v>0</v>
      </c>
      <c r="BO35" s="117"/>
    </row>
    <row r="36" spans="1:67" s="30" customFormat="1" x14ac:dyDescent="0.2">
      <c r="A36" s="28" t="s">
        <v>51</v>
      </c>
      <c r="B36" s="29"/>
      <c r="C36" s="29"/>
      <c r="D36" s="37">
        <f>SUM(D5:D35)</f>
        <v>1</v>
      </c>
      <c r="E36" s="37">
        <f t="shared" ref="E36:O36" si="20">SUM(E5:E35)</f>
        <v>1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29">
        <f>SUM(P35)</f>
        <v>1</v>
      </c>
      <c r="Q36" s="37">
        <f>SUM(Q5:Q34)</f>
        <v>265</v>
      </c>
      <c r="R36" s="37">
        <f t="shared" ref="R36:Y36" si="21">SUM(R5:R35)</f>
        <v>170</v>
      </c>
      <c r="S36" s="37">
        <f>SUM(S5:S35)</f>
        <v>0</v>
      </c>
      <c r="T36" s="37">
        <f t="shared" si="21"/>
        <v>35</v>
      </c>
      <c r="U36" s="37">
        <f t="shared" si="21"/>
        <v>9</v>
      </c>
      <c r="V36" s="37">
        <f>SUM(V5:V35)</f>
        <v>0</v>
      </c>
      <c r="W36" s="37">
        <f t="shared" si="21"/>
        <v>50</v>
      </c>
      <c r="X36" s="37">
        <f t="shared" si="21"/>
        <v>1</v>
      </c>
      <c r="Y36" s="37">
        <f t="shared" si="21"/>
        <v>0</v>
      </c>
      <c r="Z36" s="37">
        <f>SUM(Z35)</f>
        <v>265</v>
      </c>
      <c r="AA36" s="37">
        <f>SUM(AA5:AA34)</f>
        <v>0</v>
      </c>
      <c r="AB36" s="37">
        <f t="shared" ref="AB36:AH36" si="22">SUM(AB5:AB35)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131">
        <f t="shared" si="22"/>
        <v>0</v>
      </c>
      <c r="AG36" s="133">
        <f t="shared" si="22"/>
        <v>0</v>
      </c>
      <c r="AH36" s="37">
        <f t="shared" si="22"/>
        <v>0</v>
      </c>
      <c r="AI36" s="37">
        <f>SUM(AI35)</f>
        <v>0</v>
      </c>
      <c r="AJ36" s="37"/>
      <c r="AK36" s="29"/>
      <c r="AL36" s="37">
        <f>SUM(AL5:AL35)</f>
        <v>1</v>
      </c>
      <c r="AM36" s="37">
        <f>SUM(AM5:AM35)</f>
        <v>0</v>
      </c>
      <c r="AN36" s="37">
        <f>SUM(AN5:AN35)</f>
        <v>1</v>
      </c>
      <c r="AO36" s="37">
        <f>SUM(AO5:AO35)</f>
        <v>0</v>
      </c>
      <c r="AP36" s="37">
        <f>SUM(AP5:AP35)</f>
        <v>0</v>
      </c>
      <c r="AQ36" s="37">
        <f>SUM(AQ35)</f>
        <v>1</v>
      </c>
      <c r="AR36" s="29"/>
      <c r="AS36" s="37">
        <f>SUM(AS5:AS34)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SUM(AW5:AW34)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3</v>
      </c>
      <c r="BB36" s="37">
        <f>SUM(BB5:BB35)</f>
        <v>0</v>
      </c>
      <c r="BC36" s="37">
        <f>SUM(BC5:BC35)</f>
        <v>3</v>
      </c>
      <c r="BD36" s="37">
        <f>SUM(BD5:BD35)</f>
        <v>0</v>
      </c>
      <c r="BE36" s="37">
        <f>SUM(BE5:BE35)</f>
        <v>0</v>
      </c>
      <c r="BF36" s="37">
        <f>SUM(BF35)</f>
        <v>3</v>
      </c>
      <c r="BG36" s="37">
        <f>SUM(BG5:BG34)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F37" s="130" t="s">
        <v>73</v>
      </c>
      <c r="AG37" s="134">
        <f>SUM(AF5:AG35)+(Nov!AG36)</f>
        <v>3</v>
      </c>
      <c r="AK37"/>
      <c r="AR37"/>
    </row>
    <row r="38" spans="1:67" x14ac:dyDescent="0.2">
      <c r="A38" s="18"/>
      <c r="AF38" s="130" t="s">
        <v>75</v>
      </c>
      <c r="AG38" s="134">
        <f>SUM(AF5:AF35)+(Nov!AG37)</f>
        <v>0</v>
      </c>
      <c r="AK38"/>
      <c r="AR38"/>
    </row>
    <row r="39" spans="1:67" x14ac:dyDescent="0.2">
      <c r="A39" s="18"/>
      <c r="AF39" s="136" t="s">
        <v>72</v>
      </c>
      <c r="AG39" s="135">
        <f>SUM(AG38/AG37*100)</f>
        <v>0</v>
      </c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R1" zoomScale="75" workbookViewId="0">
      <selection activeCell="BO13" sqref="BO13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5703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.285156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8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2</v>
      </c>
      <c r="R2" s="148"/>
      <c r="S2" s="148"/>
      <c r="T2" s="148"/>
      <c r="U2" s="148"/>
      <c r="V2" s="148"/>
      <c r="W2" s="148"/>
      <c r="X2" s="148"/>
      <c r="Y2" s="148"/>
      <c r="Z2" s="148"/>
      <c r="AA2" s="149" t="s">
        <v>3</v>
      </c>
      <c r="AB2" s="150"/>
      <c r="AC2" s="150"/>
      <c r="AD2" s="150"/>
      <c r="AE2" s="150"/>
      <c r="AF2" s="150"/>
      <c r="AG2" s="150"/>
      <c r="AH2" s="150"/>
      <c r="AI2" s="151"/>
      <c r="AJ2" s="40"/>
      <c r="AL2" s="148" t="s">
        <v>4</v>
      </c>
      <c r="AM2" s="148"/>
      <c r="AN2" s="148"/>
      <c r="AO2" s="148"/>
      <c r="AP2" s="148"/>
      <c r="AQ2" s="148"/>
      <c r="AS2" s="148" t="s">
        <v>5</v>
      </c>
      <c r="AT2" s="148"/>
      <c r="AU2" s="148"/>
      <c r="AV2" s="148"/>
      <c r="AW2" s="163" t="s">
        <v>6</v>
      </c>
      <c r="AX2" s="163"/>
      <c r="AY2" s="163"/>
      <c r="AZ2" s="163"/>
      <c r="BA2" s="149" t="s">
        <v>7</v>
      </c>
      <c r="BB2" s="150"/>
      <c r="BC2" s="164"/>
      <c r="BD2" s="150"/>
      <c r="BE2" s="150"/>
      <c r="BF2" s="151"/>
      <c r="BG2" s="148" t="s">
        <v>8</v>
      </c>
      <c r="BH2" s="148"/>
      <c r="BI2" s="148"/>
      <c r="BJ2" s="148"/>
      <c r="BK2" s="148" t="s">
        <v>35</v>
      </c>
      <c r="BL2" s="148"/>
      <c r="BM2" s="148"/>
      <c r="BN2" s="148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1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5" t="s">
        <v>11</v>
      </c>
      <c r="Q3" s="98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6" t="s">
        <v>70</v>
      </c>
      <c r="W3" s="7" t="s">
        <v>16</v>
      </c>
      <c r="X3" s="1" t="s">
        <v>25</v>
      </c>
      <c r="Y3" s="1" t="s">
        <v>15</v>
      </c>
      <c r="Z3" s="85" t="s">
        <v>11</v>
      </c>
      <c r="AA3" s="88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5" t="s">
        <v>11</v>
      </c>
      <c r="AJ3" s="41"/>
      <c r="AK3" s="4" t="s">
        <v>9</v>
      </c>
      <c r="AL3" s="88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5" t="s">
        <v>11</v>
      </c>
      <c r="AR3" s="4" t="s">
        <v>9</v>
      </c>
      <c r="AS3" s="88" t="s">
        <v>10</v>
      </c>
      <c r="AT3" s="1" t="s">
        <v>22</v>
      </c>
      <c r="AU3" s="1" t="s">
        <v>15</v>
      </c>
      <c r="AV3" s="81" t="s">
        <v>11</v>
      </c>
      <c r="AW3" s="96" t="s">
        <v>10</v>
      </c>
      <c r="AX3" s="22" t="s">
        <v>16</v>
      </c>
      <c r="AY3" s="23" t="s">
        <v>15</v>
      </c>
      <c r="AZ3" s="97" t="s">
        <v>11</v>
      </c>
      <c r="BA3" s="93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1" t="s">
        <v>11</v>
      </c>
      <c r="BG3" s="93" t="s">
        <v>10</v>
      </c>
      <c r="BH3" s="1" t="s">
        <v>64</v>
      </c>
      <c r="BI3" s="1" t="s">
        <v>28</v>
      </c>
      <c r="BJ3" s="85" t="s">
        <v>11</v>
      </c>
      <c r="BK3" s="93" t="s">
        <v>10</v>
      </c>
      <c r="BL3" s="1" t="s">
        <v>62</v>
      </c>
      <c r="BM3" s="1" t="s">
        <v>28</v>
      </c>
      <c r="BN3" s="85" t="s">
        <v>11</v>
      </c>
      <c r="BO3" s="2"/>
    </row>
    <row r="4" spans="1:67" s="4" customFormat="1" ht="42.75" customHeight="1" x14ac:dyDescent="0.2">
      <c r="A4" s="6"/>
      <c r="B4" s="5"/>
      <c r="C4" s="6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9"/>
      <c r="Q4" s="89"/>
      <c r="R4" s="155" t="s">
        <v>76</v>
      </c>
      <c r="S4" s="156"/>
      <c r="T4" s="152" t="s">
        <v>30</v>
      </c>
      <c r="U4" s="153"/>
      <c r="V4" s="154"/>
      <c r="W4" s="32" t="s">
        <v>21</v>
      </c>
      <c r="X4" s="32" t="s">
        <v>20</v>
      </c>
      <c r="Y4" s="8"/>
      <c r="Z4" s="89"/>
      <c r="AA4" s="93"/>
      <c r="AB4" s="157" t="s">
        <v>32</v>
      </c>
      <c r="AC4" s="158"/>
      <c r="AD4" s="11" t="s">
        <v>31</v>
      </c>
      <c r="AE4" s="12" t="s">
        <v>33</v>
      </c>
      <c r="AF4" s="159" t="s">
        <v>23</v>
      </c>
      <c r="AG4" s="160"/>
      <c r="AH4" s="1"/>
      <c r="AI4" s="81"/>
      <c r="AJ4" s="1"/>
      <c r="AK4" s="1"/>
      <c r="AL4" s="93"/>
      <c r="AM4" s="13" t="s">
        <v>34</v>
      </c>
      <c r="AN4" s="161" t="s">
        <v>24</v>
      </c>
      <c r="AO4" s="162"/>
      <c r="AP4" s="1"/>
      <c r="AQ4" s="81"/>
      <c r="AR4" s="1"/>
      <c r="AS4" s="93"/>
      <c r="AT4" s="8"/>
      <c r="AU4" s="8"/>
      <c r="AV4" s="81"/>
      <c r="AW4" s="89"/>
      <c r="AX4" s="8"/>
      <c r="AY4" s="8"/>
      <c r="AZ4" s="81"/>
      <c r="BA4" s="89"/>
      <c r="BB4" s="14"/>
      <c r="BC4" s="14"/>
      <c r="BD4" s="14"/>
      <c r="BE4" s="8"/>
      <c r="BF4" s="100"/>
      <c r="BG4" s="89"/>
      <c r="BH4" s="5"/>
      <c r="BI4" s="8"/>
      <c r="BJ4" s="81"/>
      <c r="BK4" s="93"/>
      <c r="BL4" s="1"/>
      <c r="BM4" s="1"/>
      <c r="BN4" s="100"/>
      <c r="BO4" s="1"/>
    </row>
    <row r="5" spans="1:67" x14ac:dyDescent="0.2">
      <c r="A5" s="18">
        <v>41275</v>
      </c>
      <c r="B5">
        <f t="shared" ref="B5:B35" si="0">SUM(D5+Q5+AA5+AL5+AS5+AW5+BA5+BG5+BK5)</f>
        <v>0</v>
      </c>
      <c r="C5">
        <f>SUM(B5)</f>
        <v>0</v>
      </c>
      <c r="D5" s="8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87">
        <f>SUM(E5:O5)</f>
        <v>0</v>
      </c>
      <c r="Q5" s="91">
        <f>SUM(R5:Y5)</f>
        <v>0</v>
      </c>
      <c r="R5" s="47"/>
      <c r="S5" s="47"/>
      <c r="T5" s="47"/>
      <c r="U5" s="47"/>
      <c r="V5" s="47"/>
      <c r="W5" s="47"/>
      <c r="X5" s="47"/>
      <c r="Y5" s="47"/>
      <c r="Z5" s="94">
        <f>SUM(R5:Y5)</f>
        <v>0</v>
      </c>
      <c r="AA5" s="83">
        <f>SUM(AB5:AH5)</f>
        <v>0</v>
      </c>
      <c r="AB5" s="47"/>
      <c r="AC5" s="47"/>
      <c r="AD5" s="47"/>
      <c r="AE5" s="47"/>
      <c r="AF5" s="47"/>
      <c r="AG5" s="47"/>
      <c r="AH5" s="47"/>
      <c r="AI5" s="94">
        <f>SUM(AB5:AH5)</f>
        <v>0</v>
      </c>
      <c r="AJ5" s="35"/>
      <c r="AK5" s="18">
        <v>41275</v>
      </c>
      <c r="AL5" s="83">
        <f>SUM(AM5:AP5)</f>
        <v>0</v>
      </c>
      <c r="AM5" s="47"/>
      <c r="AN5" s="47"/>
      <c r="AO5" s="47"/>
      <c r="AP5" s="47"/>
      <c r="AQ5" s="94">
        <f>SUM(AM5:AP5)</f>
        <v>0</v>
      </c>
      <c r="AR5" s="18">
        <v>41275</v>
      </c>
      <c r="AS5" s="99"/>
      <c r="AT5" s="47"/>
      <c r="AU5" s="47"/>
      <c r="AV5" s="94">
        <f>SUM(AS5:AU5)</f>
        <v>0</v>
      </c>
      <c r="AW5" s="91">
        <f>SUM(AX5:AY5)</f>
        <v>0</v>
      </c>
      <c r="AX5" s="120"/>
      <c r="AY5" s="47"/>
      <c r="AZ5" s="94">
        <f>SUM(AX5:AY5)</f>
        <v>0</v>
      </c>
      <c r="BA5" s="90">
        <f>SUM(BB5:BE5)</f>
        <v>0</v>
      </c>
      <c r="BB5" s="120"/>
      <c r="BC5" s="47"/>
      <c r="BD5" s="47"/>
      <c r="BE5" s="47"/>
      <c r="BF5" s="94">
        <f>SUM(BB5:BE5)</f>
        <v>0</v>
      </c>
      <c r="BG5" s="91">
        <f>SUM(BH5:BI5)</f>
        <v>0</v>
      </c>
      <c r="BH5" s="120"/>
      <c r="BI5" s="47"/>
      <c r="BJ5" s="94">
        <f>SUM(BG5:BI5)</f>
        <v>0</v>
      </c>
      <c r="BK5" s="91">
        <f>SUM(BL5:BM5)</f>
        <v>0</v>
      </c>
      <c r="BL5" s="120"/>
      <c r="BM5" s="47"/>
      <c r="BN5" s="90">
        <f>SUM(BK5:BM5)</f>
        <v>0</v>
      </c>
      <c r="BO5" s="140"/>
    </row>
    <row r="6" spans="1:67" ht="15" customHeight="1" x14ac:dyDescent="0.2">
      <c r="A6" s="18">
        <v>41276</v>
      </c>
      <c r="B6">
        <f t="shared" si="0"/>
        <v>0</v>
      </c>
      <c r="C6">
        <f>SUM(C5+B6)</f>
        <v>0</v>
      </c>
      <c r="D6" s="83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87">
        <f t="shared" ref="P6:P35" si="2">SUM(P5+D6)</f>
        <v>0</v>
      </c>
      <c r="Q6" s="91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5" si="4">SUM(Z5+Q6)</f>
        <v>0</v>
      </c>
      <c r="AA6" s="83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4">
        <f>SUM(AI5+AA6)</f>
        <v>0</v>
      </c>
      <c r="AJ6" s="35"/>
      <c r="AK6" s="18">
        <v>41276</v>
      </c>
      <c r="AL6" s="83">
        <f t="shared" ref="AL6:AL35" si="6">SUM(AM6:AP6)</f>
        <v>0</v>
      </c>
      <c r="AM6" s="47"/>
      <c r="AN6" s="47"/>
      <c r="AO6" s="47"/>
      <c r="AP6" s="47"/>
      <c r="AQ6" s="94">
        <f>SUM(AQ5+AL6)</f>
        <v>0</v>
      </c>
      <c r="AR6" s="18">
        <v>41276</v>
      </c>
      <c r="AS6" s="99"/>
      <c r="AT6" s="47"/>
      <c r="AU6" s="47"/>
      <c r="AV6" s="94">
        <f>SUM(AS6+AV5)</f>
        <v>0</v>
      </c>
      <c r="AW6" s="91">
        <f t="shared" ref="AW6:AW35" si="7">SUM(AX6:AY6)</f>
        <v>0</v>
      </c>
      <c r="AX6" s="120"/>
      <c r="AY6" s="47"/>
      <c r="AZ6" s="94">
        <f>SUM(AW6+AZ5)</f>
        <v>0</v>
      </c>
      <c r="BA6" s="91">
        <f t="shared" ref="BA6:BA35" si="8">SUM(BB6:BE6)</f>
        <v>0</v>
      </c>
      <c r="BB6" s="120"/>
      <c r="BC6" s="47"/>
      <c r="BD6" s="47"/>
      <c r="BE6" s="47"/>
      <c r="BF6" s="94">
        <f>SUM(BA6+BF5)</f>
        <v>0</v>
      </c>
      <c r="BG6" s="91">
        <f t="shared" ref="BG6:BG35" si="9">SUM(BH6:BI6)</f>
        <v>0</v>
      </c>
      <c r="BH6" s="120"/>
      <c r="BI6" s="47"/>
      <c r="BJ6" s="94">
        <f>SUM(BG6+BJ5)</f>
        <v>0</v>
      </c>
      <c r="BK6" s="91">
        <f t="shared" ref="BK6:BK35" si="10">SUM(BL6:BM6)</f>
        <v>0</v>
      </c>
      <c r="BL6" s="120"/>
      <c r="BM6" s="47"/>
      <c r="BN6" s="91">
        <f>SUM(BK6+BN5)</f>
        <v>0</v>
      </c>
      <c r="BO6" s="116"/>
    </row>
    <row r="7" spans="1:67" x14ac:dyDescent="0.2">
      <c r="A7" s="18">
        <v>41277</v>
      </c>
      <c r="B7">
        <f t="shared" si="0"/>
        <v>0</v>
      </c>
      <c r="C7">
        <f t="shared" ref="C7:C35" si="11">SUM(C6+B7)</f>
        <v>0</v>
      </c>
      <c r="D7" s="83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87">
        <f t="shared" si="2"/>
        <v>0</v>
      </c>
      <c r="Q7" s="91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83">
        <f t="shared" si="5"/>
        <v>0</v>
      </c>
      <c r="AB7" s="47"/>
      <c r="AC7" s="47"/>
      <c r="AD7" s="47"/>
      <c r="AE7" s="47"/>
      <c r="AF7" s="47"/>
      <c r="AG7" s="47"/>
      <c r="AH7" s="47"/>
      <c r="AI7" s="94">
        <f t="shared" ref="AI7:AI35" si="12">SUM(AI6+AA7)</f>
        <v>0</v>
      </c>
      <c r="AJ7" s="35"/>
      <c r="AK7" s="18">
        <v>41277</v>
      </c>
      <c r="AL7" s="83">
        <f t="shared" si="6"/>
        <v>0</v>
      </c>
      <c r="AM7" s="47"/>
      <c r="AN7" s="47"/>
      <c r="AO7" s="47"/>
      <c r="AP7" s="47"/>
      <c r="AQ7" s="94">
        <f t="shared" ref="AQ7:AQ35" si="13">SUM(AQ6+AL7)</f>
        <v>0</v>
      </c>
      <c r="AR7" s="18">
        <v>41277</v>
      </c>
      <c r="AS7" s="99"/>
      <c r="AT7" s="47"/>
      <c r="AU7" s="47"/>
      <c r="AV7" s="94">
        <f t="shared" ref="AV7:AV35" si="14">SUM(AS7+AV6)</f>
        <v>0</v>
      </c>
      <c r="AW7" s="91">
        <f t="shared" si="7"/>
        <v>0</v>
      </c>
      <c r="AX7" s="120"/>
      <c r="AY7" s="47"/>
      <c r="AZ7" s="94">
        <f>SUM(AW7+AZ6)</f>
        <v>0</v>
      </c>
      <c r="BA7" s="91">
        <f t="shared" si="8"/>
        <v>0</v>
      </c>
      <c r="BB7" s="120"/>
      <c r="BC7" s="47"/>
      <c r="BD7" s="47"/>
      <c r="BE7" s="47"/>
      <c r="BF7" s="94">
        <f>SUM(BA7+BF6)</f>
        <v>0</v>
      </c>
      <c r="BG7" s="91">
        <f t="shared" si="9"/>
        <v>0</v>
      </c>
      <c r="BH7" s="120"/>
      <c r="BI7" s="47"/>
      <c r="BJ7" s="94">
        <f t="shared" ref="BJ7:BJ35" si="15">SUM(BG7+BJ6)</f>
        <v>0</v>
      </c>
      <c r="BK7" s="91">
        <f t="shared" si="10"/>
        <v>0</v>
      </c>
      <c r="BL7" s="120"/>
      <c r="BM7" s="47"/>
      <c r="BN7" s="91">
        <f t="shared" ref="BN7:BN35" si="16">SUM(BK7+BN6)</f>
        <v>0</v>
      </c>
      <c r="BO7" s="116"/>
    </row>
    <row r="8" spans="1:67" x14ac:dyDescent="0.2">
      <c r="A8" s="18">
        <v>41278</v>
      </c>
      <c r="B8">
        <f t="shared" si="0"/>
        <v>0</v>
      </c>
      <c r="C8">
        <f t="shared" si="11"/>
        <v>0</v>
      </c>
      <c r="D8" s="83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7">
        <f t="shared" si="2"/>
        <v>0</v>
      </c>
      <c r="Q8" s="91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83">
        <f t="shared" si="5"/>
        <v>0</v>
      </c>
      <c r="AB8" s="47"/>
      <c r="AC8" s="47"/>
      <c r="AD8" s="47"/>
      <c r="AE8" s="47"/>
      <c r="AF8" s="47"/>
      <c r="AG8" s="47"/>
      <c r="AH8" s="47"/>
      <c r="AI8" s="94">
        <f t="shared" si="12"/>
        <v>0</v>
      </c>
      <c r="AJ8" s="35"/>
      <c r="AK8" s="18">
        <v>41278</v>
      </c>
      <c r="AL8" s="83">
        <f t="shared" si="6"/>
        <v>0</v>
      </c>
      <c r="AM8" s="47"/>
      <c r="AN8" s="47"/>
      <c r="AO8" s="47"/>
      <c r="AP8" s="47"/>
      <c r="AQ8" s="94">
        <f t="shared" si="13"/>
        <v>0</v>
      </c>
      <c r="AR8" s="18">
        <v>41278</v>
      </c>
      <c r="AS8" s="99"/>
      <c r="AT8" s="47"/>
      <c r="AU8" s="47"/>
      <c r="AV8" s="94">
        <f t="shared" si="14"/>
        <v>0</v>
      </c>
      <c r="AW8" s="91">
        <f t="shared" si="7"/>
        <v>0</v>
      </c>
      <c r="AX8" s="120"/>
      <c r="AY8" s="47"/>
      <c r="AZ8" s="94">
        <f t="shared" ref="AZ8:AZ35" si="17">SUM(AW8+AZ7)</f>
        <v>0</v>
      </c>
      <c r="BA8" s="91">
        <f t="shared" si="8"/>
        <v>0</v>
      </c>
      <c r="BB8" s="120"/>
      <c r="BC8" s="47"/>
      <c r="BD8" s="47"/>
      <c r="BE8" s="47"/>
      <c r="BF8" s="94">
        <f>SUM(BA8+BF7)</f>
        <v>0</v>
      </c>
      <c r="BG8" s="91">
        <f t="shared" si="9"/>
        <v>0</v>
      </c>
      <c r="BH8" s="120"/>
      <c r="BI8" s="47"/>
      <c r="BJ8" s="94">
        <f t="shared" si="15"/>
        <v>0</v>
      </c>
      <c r="BK8" s="91">
        <f t="shared" si="10"/>
        <v>0</v>
      </c>
      <c r="BL8" s="120"/>
      <c r="BM8" s="47"/>
      <c r="BN8" s="91">
        <f t="shared" si="16"/>
        <v>0</v>
      </c>
      <c r="BO8" s="116"/>
    </row>
    <row r="9" spans="1:67" x14ac:dyDescent="0.2">
      <c r="A9" s="18">
        <v>41279</v>
      </c>
      <c r="B9">
        <f t="shared" si="0"/>
        <v>0</v>
      </c>
      <c r="C9">
        <f t="shared" si="11"/>
        <v>0</v>
      </c>
      <c r="D9" s="83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87">
        <f t="shared" si="2"/>
        <v>0</v>
      </c>
      <c r="Q9" s="91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83">
        <f t="shared" si="5"/>
        <v>0</v>
      </c>
      <c r="AB9" s="47"/>
      <c r="AC9" s="47"/>
      <c r="AD9" s="47"/>
      <c r="AE9" s="47"/>
      <c r="AF9" s="47"/>
      <c r="AG9" s="47"/>
      <c r="AH9" s="47"/>
      <c r="AI9" s="94">
        <f t="shared" si="12"/>
        <v>0</v>
      </c>
      <c r="AJ9" s="35"/>
      <c r="AK9" s="18">
        <v>41279</v>
      </c>
      <c r="AL9" s="83">
        <f t="shared" si="6"/>
        <v>0</v>
      </c>
      <c r="AM9" s="47"/>
      <c r="AN9" s="47"/>
      <c r="AO9" s="47"/>
      <c r="AP9" s="47"/>
      <c r="AQ9" s="94">
        <f t="shared" si="13"/>
        <v>0</v>
      </c>
      <c r="AR9" s="18">
        <v>41279</v>
      </c>
      <c r="AS9" s="99"/>
      <c r="AT9" s="47"/>
      <c r="AU9" s="47"/>
      <c r="AV9" s="94">
        <f t="shared" si="14"/>
        <v>0</v>
      </c>
      <c r="AW9" s="91">
        <f t="shared" si="7"/>
        <v>0</v>
      </c>
      <c r="AX9" s="120"/>
      <c r="AY9" s="47"/>
      <c r="AZ9" s="94">
        <f t="shared" si="17"/>
        <v>0</v>
      </c>
      <c r="BA9" s="91">
        <f t="shared" si="8"/>
        <v>0</v>
      </c>
      <c r="BB9" s="120"/>
      <c r="BC9" s="47"/>
      <c r="BD9" s="47"/>
      <c r="BE9" s="47"/>
      <c r="BF9" s="94">
        <f t="shared" ref="BF9:BF35" si="18">SUM(BA9+BF8)</f>
        <v>0</v>
      </c>
      <c r="BG9" s="91">
        <f t="shared" si="9"/>
        <v>0</v>
      </c>
      <c r="BH9" s="120"/>
      <c r="BI9" s="47"/>
      <c r="BJ9" s="94">
        <f t="shared" si="15"/>
        <v>0</v>
      </c>
      <c r="BK9" s="91">
        <f t="shared" si="10"/>
        <v>0</v>
      </c>
      <c r="BL9" s="120"/>
      <c r="BM9" s="47"/>
      <c r="BN9" s="91">
        <f t="shared" si="16"/>
        <v>0</v>
      </c>
      <c r="BO9" s="116"/>
    </row>
    <row r="10" spans="1:67" x14ac:dyDescent="0.2">
      <c r="A10" s="18">
        <v>41280</v>
      </c>
      <c r="B10">
        <f t="shared" si="0"/>
        <v>0</v>
      </c>
      <c r="C10">
        <f t="shared" si="11"/>
        <v>0</v>
      </c>
      <c r="D10" s="83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7">
        <f t="shared" si="2"/>
        <v>0</v>
      </c>
      <c r="Q10" s="91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83">
        <f t="shared" si="5"/>
        <v>0</v>
      </c>
      <c r="AB10" s="47"/>
      <c r="AC10" s="47"/>
      <c r="AD10" s="47"/>
      <c r="AE10" s="47"/>
      <c r="AF10" s="47"/>
      <c r="AG10" s="47"/>
      <c r="AH10" s="47"/>
      <c r="AI10" s="94">
        <f t="shared" si="12"/>
        <v>0</v>
      </c>
      <c r="AJ10" s="35"/>
      <c r="AK10" s="18">
        <v>41280</v>
      </c>
      <c r="AL10" s="83">
        <f t="shared" si="6"/>
        <v>0</v>
      </c>
      <c r="AM10" s="47"/>
      <c r="AN10" s="47"/>
      <c r="AO10" s="47"/>
      <c r="AP10" s="47"/>
      <c r="AQ10" s="94">
        <f t="shared" si="13"/>
        <v>0</v>
      </c>
      <c r="AR10" s="18">
        <v>41280</v>
      </c>
      <c r="AS10" s="99"/>
      <c r="AT10" s="47"/>
      <c r="AU10" s="47"/>
      <c r="AV10" s="94">
        <f t="shared" si="14"/>
        <v>0</v>
      </c>
      <c r="AW10" s="91">
        <f t="shared" si="7"/>
        <v>0</v>
      </c>
      <c r="AX10" s="120"/>
      <c r="AY10" s="47"/>
      <c r="AZ10" s="94">
        <f t="shared" si="17"/>
        <v>0</v>
      </c>
      <c r="BA10" s="91">
        <f t="shared" si="8"/>
        <v>0</v>
      </c>
      <c r="BB10" s="120"/>
      <c r="BC10" s="47"/>
      <c r="BD10" s="47"/>
      <c r="BE10" s="47"/>
      <c r="BF10" s="94">
        <f t="shared" si="18"/>
        <v>0</v>
      </c>
      <c r="BG10" s="91">
        <f t="shared" si="9"/>
        <v>0</v>
      </c>
      <c r="BH10" s="120"/>
      <c r="BI10" s="47"/>
      <c r="BJ10" s="94">
        <f t="shared" si="15"/>
        <v>0</v>
      </c>
      <c r="BK10" s="91">
        <f t="shared" si="10"/>
        <v>0</v>
      </c>
      <c r="BL10" s="120"/>
      <c r="BM10" s="47"/>
      <c r="BN10" s="91">
        <f t="shared" si="16"/>
        <v>0</v>
      </c>
      <c r="BO10" s="116"/>
    </row>
    <row r="11" spans="1:67" x14ac:dyDescent="0.2">
      <c r="A11" s="18">
        <v>41281</v>
      </c>
      <c r="B11">
        <f t="shared" si="0"/>
        <v>0</v>
      </c>
      <c r="C11">
        <f t="shared" si="11"/>
        <v>0</v>
      </c>
      <c r="D11" s="83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7">
        <f t="shared" si="2"/>
        <v>0</v>
      </c>
      <c r="Q11" s="91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83">
        <f t="shared" si="5"/>
        <v>0</v>
      </c>
      <c r="AB11" s="47"/>
      <c r="AC11" s="47"/>
      <c r="AD11" s="47"/>
      <c r="AE11" s="47"/>
      <c r="AF11" s="47"/>
      <c r="AG11" s="47"/>
      <c r="AH11" s="47"/>
      <c r="AI11" s="94">
        <f t="shared" si="12"/>
        <v>0</v>
      </c>
      <c r="AJ11" s="35"/>
      <c r="AK11" s="18">
        <v>41281</v>
      </c>
      <c r="AL11" s="83">
        <f t="shared" si="6"/>
        <v>0</v>
      </c>
      <c r="AM11" s="47"/>
      <c r="AN11" s="47"/>
      <c r="AO11" s="47"/>
      <c r="AP11" s="47"/>
      <c r="AQ11" s="94">
        <f t="shared" si="13"/>
        <v>0</v>
      </c>
      <c r="AR11" s="18">
        <v>41281</v>
      </c>
      <c r="AS11" s="99"/>
      <c r="AT11" s="47"/>
      <c r="AU11" s="47"/>
      <c r="AV11" s="94">
        <f t="shared" si="14"/>
        <v>0</v>
      </c>
      <c r="AW11" s="91">
        <f t="shared" si="7"/>
        <v>0</v>
      </c>
      <c r="AX11" s="120"/>
      <c r="AY11" s="47"/>
      <c r="AZ11" s="94">
        <f t="shared" si="17"/>
        <v>0</v>
      </c>
      <c r="BA11" s="91">
        <f t="shared" si="8"/>
        <v>0</v>
      </c>
      <c r="BB11" s="120"/>
      <c r="BC11" s="47"/>
      <c r="BD11" s="47"/>
      <c r="BE11" s="47"/>
      <c r="BF11" s="94">
        <f t="shared" si="18"/>
        <v>0</v>
      </c>
      <c r="BG11" s="91">
        <f t="shared" si="9"/>
        <v>0</v>
      </c>
      <c r="BH11" s="120"/>
      <c r="BI11" s="47"/>
      <c r="BJ11" s="94">
        <f t="shared" si="15"/>
        <v>0</v>
      </c>
      <c r="BK11" s="91">
        <f t="shared" si="10"/>
        <v>0</v>
      </c>
      <c r="BL11" s="120"/>
      <c r="BM11" s="47"/>
      <c r="BN11" s="91">
        <f t="shared" si="16"/>
        <v>0</v>
      </c>
      <c r="BO11" s="116"/>
    </row>
    <row r="12" spans="1:67" x14ac:dyDescent="0.2">
      <c r="A12" s="18">
        <v>41282</v>
      </c>
      <c r="B12">
        <f t="shared" si="0"/>
        <v>0</v>
      </c>
      <c r="C12">
        <f t="shared" si="11"/>
        <v>0</v>
      </c>
      <c r="D12" s="83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7">
        <f t="shared" si="2"/>
        <v>0</v>
      </c>
      <c r="Q12" s="91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83">
        <f t="shared" si="5"/>
        <v>0</v>
      </c>
      <c r="AB12" s="47"/>
      <c r="AC12" s="47"/>
      <c r="AD12" s="47"/>
      <c r="AE12" s="47"/>
      <c r="AF12" s="47"/>
      <c r="AG12" s="47"/>
      <c r="AH12" s="47"/>
      <c r="AI12" s="94">
        <f t="shared" si="12"/>
        <v>0</v>
      </c>
      <c r="AJ12" s="35"/>
      <c r="AK12" s="18">
        <v>41282</v>
      </c>
      <c r="AL12" s="83">
        <f t="shared" si="6"/>
        <v>0</v>
      </c>
      <c r="AM12" s="47"/>
      <c r="AN12" s="47"/>
      <c r="AO12" s="47"/>
      <c r="AP12" s="47"/>
      <c r="AQ12" s="94">
        <f t="shared" si="13"/>
        <v>0</v>
      </c>
      <c r="AR12" s="18">
        <v>41282</v>
      </c>
      <c r="AS12" s="99"/>
      <c r="AT12" s="47"/>
      <c r="AU12" s="47"/>
      <c r="AV12" s="94">
        <f t="shared" si="14"/>
        <v>0</v>
      </c>
      <c r="AW12" s="91">
        <f t="shared" si="7"/>
        <v>0</v>
      </c>
      <c r="AX12" s="120"/>
      <c r="AY12" s="47"/>
      <c r="AZ12" s="94">
        <f t="shared" si="17"/>
        <v>0</v>
      </c>
      <c r="BA12" s="91">
        <f t="shared" si="8"/>
        <v>0</v>
      </c>
      <c r="BB12" s="120"/>
      <c r="BC12" s="47"/>
      <c r="BD12" s="47"/>
      <c r="BE12" s="47"/>
      <c r="BF12" s="94">
        <f t="shared" si="18"/>
        <v>0</v>
      </c>
      <c r="BG12" s="91">
        <f t="shared" si="9"/>
        <v>0</v>
      </c>
      <c r="BH12" s="120"/>
      <c r="BI12" s="47"/>
      <c r="BJ12" s="94">
        <f t="shared" si="15"/>
        <v>0</v>
      </c>
      <c r="BK12" s="91">
        <f t="shared" si="10"/>
        <v>0</v>
      </c>
      <c r="BL12" s="120"/>
      <c r="BM12" s="47"/>
      <c r="BN12" s="91">
        <f t="shared" si="16"/>
        <v>0</v>
      </c>
      <c r="BO12" s="116"/>
    </row>
    <row r="13" spans="1:67" x14ac:dyDescent="0.2">
      <c r="A13" s="18">
        <v>41283</v>
      </c>
      <c r="B13">
        <f t="shared" si="0"/>
        <v>0</v>
      </c>
      <c r="C13">
        <f t="shared" si="11"/>
        <v>0</v>
      </c>
      <c r="D13" s="83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7">
        <f t="shared" si="2"/>
        <v>0</v>
      </c>
      <c r="Q13" s="91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83">
        <f t="shared" si="5"/>
        <v>0</v>
      </c>
      <c r="AB13" s="47"/>
      <c r="AC13" s="47"/>
      <c r="AD13" s="47"/>
      <c r="AE13" s="47"/>
      <c r="AF13" s="47"/>
      <c r="AG13" s="47"/>
      <c r="AH13" s="47"/>
      <c r="AI13" s="94">
        <f t="shared" si="12"/>
        <v>0</v>
      </c>
      <c r="AJ13" s="35"/>
      <c r="AK13" s="18">
        <v>41283</v>
      </c>
      <c r="AL13" s="83">
        <f t="shared" si="6"/>
        <v>0</v>
      </c>
      <c r="AM13" s="47"/>
      <c r="AN13" s="47"/>
      <c r="AO13" s="47"/>
      <c r="AP13" s="47"/>
      <c r="AQ13" s="94">
        <f t="shared" si="13"/>
        <v>0</v>
      </c>
      <c r="AR13" s="18">
        <v>41283</v>
      </c>
      <c r="AS13" s="99"/>
      <c r="AT13" s="47"/>
      <c r="AU13" s="47"/>
      <c r="AV13" s="94">
        <f t="shared" si="14"/>
        <v>0</v>
      </c>
      <c r="AW13" s="91">
        <f t="shared" si="7"/>
        <v>0</v>
      </c>
      <c r="AX13" s="120"/>
      <c r="AY13" s="47"/>
      <c r="AZ13" s="94">
        <f t="shared" si="17"/>
        <v>0</v>
      </c>
      <c r="BA13" s="91">
        <f t="shared" si="8"/>
        <v>0</v>
      </c>
      <c r="BB13" s="120"/>
      <c r="BC13" s="47"/>
      <c r="BD13" s="47"/>
      <c r="BE13" s="47"/>
      <c r="BF13" s="94">
        <f t="shared" si="18"/>
        <v>0</v>
      </c>
      <c r="BG13" s="91">
        <f t="shared" si="9"/>
        <v>0</v>
      </c>
      <c r="BH13" s="120"/>
      <c r="BI13" s="47"/>
      <c r="BJ13" s="94">
        <f t="shared" si="15"/>
        <v>0</v>
      </c>
      <c r="BK13" s="91">
        <f t="shared" si="10"/>
        <v>0</v>
      </c>
      <c r="BL13" s="120"/>
      <c r="BM13" s="47"/>
      <c r="BN13" s="91">
        <f t="shared" si="16"/>
        <v>0</v>
      </c>
      <c r="BO13" s="116"/>
    </row>
    <row r="14" spans="1:67" x14ac:dyDescent="0.2">
      <c r="A14" s="18">
        <v>41284</v>
      </c>
      <c r="B14">
        <f t="shared" si="0"/>
        <v>0</v>
      </c>
      <c r="C14">
        <f t="shared" si="11"/>
        <v>0</v>
      </c>
      <c r="D14" s="83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7">
        <f t="shared" si="2"/>
        <v>0</v>
      </c>
      <c r="Q14" s="91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83">
        <f t="shared" si="5"/>
        <v>0</v>
      </c>
      <c r="AB14" s="47"/>
      <c r="AC14" s="47"/>
      <c r="AD14" s="47"/>
      <c r="AE14" s="47"/>
      <c r="AF14" s="47"/>
      <c r="AG14" s="47"/>
      <c r="AH14" s="47"/>
      <c r="AI14" s="94">
        <f t="shared" si="12"/>
        <v>0</v>
      </c>
      <c r="AJ14" s="35"/>
      <c r="AK14" s="18">
        <v>41284</v>
      </c>
      <c r="AL14" s="83">
        <f t="shared" si="6"/>
        <v>0</v>
      </c>
      <c r="AM14" s="47"/>
      <c r="AN14" s="47"/>
      <c r="AO14" s="47"/>
      <c r="AP14" s="47"/>
      <c r="AQ14" s="94">
        <f t="shared" si="13"/>
        <v>0</v>
      </c>
      <c r="AR14" s="18">
        <v>41284</v>
      </c>
      <c r="AS14" s="99"/>
      <c r="AT14" s="47"/>
      <c r="AU14" s="47"/>
      <c r="AV14" s="94">
        <f t="shared" si="14"/>
        <v>0</v>
      </c>
      <c r="AW14" s="91">
        <f t="shared" si="7"/>
        <v>0</v>
      </c>
      <c r="AX14" s="120"/>
      <c r="AY14" s="47"/>
      <c r="AZ14" s="94">
        <f t="shared" si="17"/>
        <v>0</v>
      </c>
      <c r="BA14" s="91">
        <f t="shared" si="8"/>
        <v>0</v>
      </c>
      <c r="BB14" s="120"/>
      <c r="BC14" s="47"/>
      <c r="BD14" s="47"/>
      <c r="BE14" s="47"/>
      <c r="BF14" s="94">
        <f t="shared" si="18"/>
        <v>0</v>
      </c>
      <c r="BG14" s="91">
        <f t="shared" si="9"/>
        <v>0</v>
      </c>
      <c r="BH14" s="120"/>
      <c r="BI14" s="47"/>
      <c r="BJ14" s="94">
        <f t="shared" si="15"/>
        <v>0</v>
      </c>
      <c r="BK14" s="91">
        <f t="shared" si="10"/>
        <v>0</v>
      </c>
      <c r="BL14" s="120"/>
      <c r="BM14" s="47"/>
      <c r="BN14" s="91">
        <f t="shared" si="16"/>
        <v>0</v>
      </c>
      <c r="BO14" s="116"/>
    </row>
    <row r="15" spans="1:67" x14ac:dyDescent="0.2">
      <c r="A15" s="18">
        <v>41285</v>
      </c>
      <c r="B15">
        <f t="shared" si="0"/>
        <v>0</v>
      </c>
      <c r="C15">
        <f t="shared" si="11"/>
        <v>0</v>
      </c>
      <c r="D15" s="83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7">
        <f t="shared" si="2"/>
        <v>0</v>
      </c>
      <c r="Q15" s="91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83">
        <f t="shared" si="5"/>
        <v>0</v>
      </c>
      <c r="AB15" s="47"/>
      <c r="AC15" s="47"/>
      <c r="AD15" s="47"/>
      <c r="AE15" s="47"/>
      <c r="AF15" s="47"/>
      <c r="AG15" s="47"/>
      <c r="AH15" s="47"/>
      <c r="AI15" s="94">
        <f t="shared" si="12"/>
        <v>0</v>
      </c>
      <c r="AJ15" s="35"/>
      <c r="AK15" s="18">
        <v>41285</v>
      </c>
      <c r="AL15" s="83">
        <f t="shared" si="6"/>
        <v>0</v>
      </c>
      <c r="AM15" s="47"/>
      <c r="AN15" s="47"/>
      <c r="AO15" s="47"/>
      <c r="AP15" s="47"/>
      <c r="AQ15" s="94">
        <f t="shared" si="13"/>
        <v>0</v>
      </c>
      <c r="AR15" s="18">
        <v>41285</v>
      </c>
      <c r="AS15" s="99"/>
      <c r="AT15" s="47"/>
      <c r="AU15" s="47"/>
      <c r="AV15" s="94">
        <f t="shared" si="14"/>
        <v>0</v>
      </c>
      <c r="AW15" s="91">
        <f t="shared" si="7"/>
        <v>0</v>
      </c>
      <c r="AX15" s="120"/>
      <c r="AY15" s="47"/>
      <c r="AZ15" s="94">
        <f t="shared" si="17"/>
        <v>0</v>
      </c>
      <c r="BA15" s="91">
        <f t="shared" si="8"/>
        <v>0</v>
      </c>
      <c r="BB15" s="120"/>
      <c r="BC15" s="47"/>
      <c r="BD15" s="47"/>
      <c r="BE15" s="47"/>
      <c r="BF15" s="94">
        <f t="shared" si="18"/>
        <v>0</v>
      </c>
      <c r="BG15" s="91">
        <f t="shared" si="9"/>
        <v>0</v>
      </c>
      <c r="BH15" s="120"/>
      <c r="BI15" s="47"/>
      <c r="BJ15" s="94">
        <f t="shared" si="15"/>
        <v>0</v>
      </c>
      <c r="BK15" s="91">
        <f t="shared" si="10"/>
        <v>0</v>
      </c>
      <c r="BL15" s="120"/>
      <c r="BM15" s="47"/>
      <c r="BN15" s="91">
        <f t="shared" si="16"/>
        <v>0</v>
      </c>
      <c r="BO15" s="116"/>
    </row>
    <row r="16" spans="1:67" x14ac:dyDescent="0.2">
      <c r="A16" s="18">
        <v>41286</v>
      </c>
      <c r="B16">
        <f t="shared" si="0"/>
        <v>0</v>
      </c>
      <c r="C16">
        <f t="shared" si="11"/>
        <v>0</v>
      </c>
      <c r="D16" s="83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7">
        <f t="shared" si="2"/>
        <v>0</v>
      </c>
      <c r="Q16" s="91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83">
        <f t="shared" si="5"/>
        <v>0</v>
      </c>
      <c r="AB16" s="47"/>
      <c r="AC16" s="47"/>
      <c r="AD16" s="47"/>
      <c r="AE16" s="47"/>
      <c r="AF16" s="47"/>
      <c r="AG16" s="47"/>
      <c r="AH16" s="47"/>
      <c r="AI16" s="94">
        <f t="shared" si="12"/>
        <v>0</v>
      </c>
      <c r="AJ16" s="35"/>
      <c r="AK16" s="18">
        <v>41286</v>
      </c>
      <c r="AL16" s="83">
        <f t="shared" si="6"/>
        <v>0</v>
      </c>
      <c r="AM16" s="47"/>
      <c r="AN16" s="47"/>
      <c r="AO16" s="47"/>
      <c r="AP16" s="47"/>
      <c r="AQ16" s="94">
        <f t="shared" si="13"/>
        <v>0</v>
      </c>
      <c r="AR16" s="18">
        <v>41286</v>
      </c>
      <c r="AS16" s="99"/>
      <c r="AT16" s="47"/>
      <c r="AU16" s="47"/>
      <c r="AV16" s="94">
        <f t="shared" si="14"/>
        <v>0</v>
      </c>
      <c r="AW16" s="91">
        <f t="shared" si="7"/>
        <v>0</v>
      </c>
      <c r="AX16" s="120"/>
      <c r="AY16" s="47"/>
      <c r="AZ16" s="94">
        <f t="shared" si="17"/>
        <v>0</v>
      </c>
      <c r="BA16" s="91">
        <f t="shared" si="8"/>
        <v>0</v>
      </c>
      <c r="BB16" s="120"/>
      <c r="BC16" s="47"/>
      <c r="BD16" s="47"/>
      <c r="BE16" s="47"/>
      <c r="BF16" s="94">
        <f t="shared" si="18"/>
        <v>0</v>
      </c>
      <c r="BG16" s="91">
        <f t="shared" si="9"/>
        <v>0</v>
      </c>
      <c r="BH16" s="120"/>
      <c r="BI16" s="47"/>
      <c r="BJ16" s="94">
        <f t="shared" si="15"/>
        <v>0</v>
      </c>
      <c r="BK16" s="91">
        <f t="shared" si="10"/>
        <v>0</v>
      </c>
      <c r="BL16" s="120"/>
      <c r="BM16" s="47"/>
      <c r="BN16" s="91">
        <f t="shared" si="16"/>
        <v>0</v>
      </c>
      <c r="BO16" s="116"/>
    </row>
    <row r="17" spans="1:67" x14ac:dyDescent="0.2">
      <c r="A17" s="18">
        <v>41287</v>
      </c>
      <c r="B17">
        <f t="shared" si="0"/>
        <v>0</v>
      </c>
      <c r="C17">
        <f t="shared" si="11"/>
        <v>0</v>
      </c>
      <c r="D17" s="83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7">
        <f t="shared" si="2"/>
        <v>0</v>
      </c>
      <c r="Q17" s="91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83">
        <f t="shared" si="5"/>
        <v>0</v>
      </c>
      <c r="AB17" s="47"/>
      <c r="AC17" s="47"/>
      <c r="AD17" s="47"/>
      <c r="AE17" s="47"/>
      <c r="AF17" s="47"/>
      <c r="AG17" s="47"/>
      <c r="AH17" s="47"/>
      <c r="AI17" s="94">
        <f t="shared" si="12"/>
        <v>0</v>
      </c>
      <c r="AJ17" s="35"/>
      <c r="AK17" s="18">
        <v>41287</v>
      </c>
      <c r="AL17" s="83">
        <f t="shared" si="6"/>
        <v>0</v>
      </c>
      <c r="AM17" s="47"/>
      <c r="AN17" s="47"/>
      <c r="AO17" s="47"/>
      <c r="AP17" s="47"/>
      <c r="AQ17" s="94">
        <f t="shared" si="13"/>
        <v>0</v>
      </c>
      <c r="AR17" s="18">
        <v>41287</v>
      </c>
      <c r="AS17" s="99"/>
      <c r="AT17" s="47"/>
      <c r="AU17" s="47"/>
      <c r="AV17" s="94">
        <f t="shared" si="14"/>
        <v>0</v>
      </c>
      <c r="AW17" s="91">
        <f t="shared" si="7"/>
        <v>0</v>
      </c>
      <c r="AX17" s="120"/>
      <c r="AY17" s="47"/>
      <c r="AZ17" s="94">
        <f t="shared" si="17"/>
        <v>0</v>
      </c>
      <c r="BA17" s="91">
        <f t="shared" si="8"/>
        <v>0</v>
      </c>
      <c r="BB17" s="120"/>
      <c r="BC17" s="47"/>
      <c r="BD17" s="47"/>
      <c r="BE17" s="47"/>
      <c r="BF17" s="94">
        <f t="shared" si="18"/>
        <v>0</v>
      </c>
      <c r="BG17" s="91">
        <f t="shared" si="9"/>
        <v>0</v>
      </c>
      <c r="BH17" s="120"/>
      <c r="BI17" s="47"/>
      <c r="BJ17" s="94">
        <f t="shared" si="15"/>
        <v>0</v>
      </c>
      <c r="BK17" s="91">
        <f t="shared" si="10"/>
        <v>0</v>
      </c>
      <c r="BL17" s="120"/>
      <c r="BM17" s="47"/>
      <c r="BN17" s="91">
        <f t="shared" si="16"/>
        <v>0</v>
      </c>
      <c r="BO17" s="116"/>
    </row>
    <row r="18" spans="1:67" x14ac:dyDescent="0.2">
      <c r="A18" s="18">
        <v>41288</v>
      </c>
      <c r="B18">
        <f t="shared" si="0"/>
        <v>0</v>
      </c>
      <c r="C18">
        <f t="shared" si="11"/>
        <v>0</v>
      </c>
      <c r="D18" s="83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7">
        <f t="shared" si="2"/>
        <v>0</v>
      </c>
      <c r="Q18" s="91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83">
        <f t="shared" si="5"/>
        <v>0</v>
      </c>
      <c r="AB18" s="47"/>
      <c r="AC18" s="47"/>
      <c r="AD18" s="47"/>
      <c r="AE18" s="47"/>
      <c r="AF18" s="47"/>
      <c r="AG18" s="47"/>
      <c r="AH18" s="47"/>
      <c r="AI18" s="94">
        <f t="shared" si="12"/>
        <v>0</v>
      </c>
      <c r="AJ18" s="35"/>
      <c r="AK18" s="18">
        <v>41288</v>
      </c>
      <c r="AL18" s="83">
        <f t="shared" si="6"/>
        <v>0</v>
      </c>
      <c r="AM18" s="47"/>
      <c r="AN18" s="47"/>
      <c r="AO18" s="47"/>
      <c r="AP18" s="47"/>
      <c r="AQ18" s="94">
        <f t="shared" si="13"/>
        <v>0</v>
      </c>
      <c r="AR18" s="18">
        <v>41288</v>
      </c>
      <c r="AS18" s="99"/>
      <c r="AT18" s="47"/>
      <c r="AU18" s="47"/>
      <c r="AV18" s="94">
        <f t="shared" si="14"/>
        <v>0</v>
      </c>
      <c r="AW18" s="91">
        <f t="shared" si="7"/>
        <v>0</v>
      </c>
      <c r="AX18" s="120"/>
      <c r="AY18" s="47"/>
      <c r="AZ18" s="94">
        <f t="shared" si="17"/>
        <v>0</v>
      </c>
      <c r="BA18" s="91">
        <f t="shared" si="8"/>
        <v>0</v>
      </c>
      <c r="BB18" s="120"/>
      <c r="BC18" s="47"/>
      <c r="BD18" s="47"/>
      <c r="BE18" s="47"/>
      <c r="BF18" s="94">
        <f t="shared" si="18"/>
        <v>0</v>
      </c>
      <c r="BG18" s="91">
        <f t="shared" si="9"/>
        <v>0</v>
      </c>
      <c r="BH18" s="120"/>
      <c r="BI18" s="47"/>
      <c r="BJ18" s="94">
        <f t="shared" si="15"/>
        <v>0</v>
      </c>
      <c r="BK18" s="91">
        <f t="shared" si="10"/>
        <v>0</v>
      </c>
      <c r="BL18" s="120"/>
      <c r="BM18" s="47"/>
      <c r="BN18" s="91">
        <f t="shared" si="16"/>
        <v>0</v>
      </c>
      <c r="BO18" s="116"/>
    </row>
    <row r="19" spans="1:67" x14ac:dyDescent="0.2">
      <c r="A19" s="18">
        <v>41289</v>
      </c>
      <c r="B19">
        <f t="shared" si="0"/>
        <v>0</v>
      </c>
      <c r="C19">
        <f t="shared" si="11"/>
        <v>0</v>
      </c>
      <c r="D19" s="83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87">
        <f t="shared" si="2"/>
        <v>0</v>
      </c>
      <c r="Q19" s="91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83">
        <f t="shared" si="5"/>
        <v>0</v>
      </c>
      <c r="AB19" s="47"/>
      <c r="AC19" s="47"/>
      <c r="AD19" s="47"/>
      <c r="AE19" s="47"/>
      <c r="AF19" s="47"/>
      <c r="AG19" s="47"/>
      <c r="AH19" s="47"/>
      <c r="AI19" s="94">
        <f t="shared" si="12"/>
        <v>0</v>
      </c>
      <c r="AJ19" s="35"/>
      <c r="AK19" s="18">
        <v>41289</v>
      </c>
      <c r="AL19" s="83">
        <f t="shared" si="6"/>
        <v>0</v>
      </c>
      <c r="AM19" s="47"/>
      <c r="AN19" s="47"/>
      <c r="AO19" s="47"/>
      <c r="AP19" s="47"/>
      <c r="AQ19" s="94">
        <f t="shared" si="13"/>
        <v>0</v>
      </c>
      <c r="AR19" s="18">
        <v>41289</v>
      </c>
      <c r="AS19" s="99"/>
      <c r="AT19" s="47"/>
      <c r="AU19" s="47"/>
      <c r="AV19" s="94">
        <f t="shared" si="14"/>
        <v>0</v>
      </c>
      <c r="AW19" s="91">
        <f t="shared" si="7"/>
        <v>0</v>
      </c>
      <c r="AX19" s="120"/>
      <c r="AY19" s="47"/>
      <c r="AZ19" s="94">
        <f t="shared" si="17"/>
        <v>0</v>
      </c>
      <c r="BA19" s="91">
        <f t="shared" si="8"/>
        <v>0</v>
      </c>
      <c r="BB19" s="120"/>
      <c r="BC19" s="47"/>
      <c r="BD19" s="47"/>
      <c r="BE19" s="47"/>
      <c r="BF19" s="94">
        <f t="shared" si="18"/>
        <v>0</v>
      </c>
      <c r="BG19" s="91">
        <f t="shared" si="9"/>
        <v>0</v>
      </c>
      <c r="BH19" s="120"/>
      <c r="BI19" s="47"/>
      <c r="BJ19" s="94">
        <f t="shared" si="15"/>
        <v>0</v>
      </c>
      <c r="BK19" s="91">
        <f t="shared" si="10"/>
        <v>0</v>
      </c>
      <c r="BL19" s="120"/>
      <c r="BM19" s="47"/>
      <c r="BN19" s="91">
        <f t="shared" si="16"/>
        <v>0</v>
      </c>
      <c r="BO19" s="116"/>
    </row>
    <row r="20" spans="1:67" x14ac:dyDescent="0.2">
      <c r="A20" s="18">
        <v>41290</v>
      </c>
      <c r="B20">
        <f t="shared" si="0"/>
        <v>0</v>
      </c>
      <c r="C20">
        <f t="shared" si="11"/>
        <v>0</v>
      </c>
      <c r="D20" s="83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87">
        <f t="shared" si="2"/>
        <v>0</v>
      </c>
      <c r="Q20" s="91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83">
        <f t="shared" si="5"/>
        <v>0</v>
      </c>
      <c r="AB20" s="47"/>
      <c r="AC20" s="47"/>
      <c r="AD20" s="47"/>
      <c r="AE20" s="47"/>
      <c r="AF20" s="47"/>
      <c r="AG20" s="47"/>
      <c r="AH20" s="47"/>
      <c r="AI20" s="94">
        <f t="shared" si="12"/>
        <v>0</v>
      </c>
      <c r="AJ20" s="35"/>
      <c r="AK20" s="18">
        <v>41290</v>
      </c>
      <c r="AL20" s="83">
        <f t="shared" si="6"/>
        <v>0</v>
      </c>
      <c r="AM20" s="47"/>
      <c r="AN20" s="47"/>
      <c r="AO20" s="47"/>
      <c r="AP20" s="47"/>
      <c r="AQ20" s="94">
        <f t="shared" si="13"/>
        <v>0</v>
      </c>
      <c r="AR20" s="18">
        <v>41290</v>
      </c>
      <c r="AS20" s="99"/>
      <c r="AT20" s="47"/>
      <c r="AU20" s="47"/>
      <c r="AV20" s="94">
        <f t="shared" si="14"/>
        <v>0</v>
      </c>
      <c r="AW20" s="91">
        <f t="shared" si="7"/>
        <v>0</v>
      </c>
      <c r="AX20" s="120"/>
      <c r="AY20" s="47"/>
      <c r="AZ20" s="94">
        <f t="shared" si="17"/>
        <v>0</v>
      </c>
      <c r="BA20" s="91">
        <f t="shared" si="8"/>
        <v>0</v>
      </c>
      <c r="BB20" s="120"/>
      <c r="BC20" s="47"/>
      <c r="BD20" s="47"/>
      <c r="BE20" s="47"/>
      <c r="BF20" s="94">
        <f t="shared" si="18"/>
        <v>0</v>
      </c>
      <c r="BG20" s="91">
        <f t="shared" si="9"/>
        <v>0</v>
      </c>
      <c r="BH20" s="120"/>
      <c r="BI20" s="47"/>
      <c r="BJ20" s="94">
        <f t="shared" si="15"/>
        <v>0</v>
      </c>
      <c r="BK20" s="91">
        <f t="shared" si="10"/>
        <v>0</v>
      </c>
      <c r="BL20" s="120"/>
      <c r="BM20" s="47"/>
      <c r="BN20" s="91">
        <f t="shared" si="16"/>
        <v>0</v>
      </c>
      <c r="BO20" s="116"/>
    </row>
    <row r="21" spans="1:67" x14ac:dyDescent="0.2">
      <c r="A21" s="18">
        <v>41291</v>
      </c>
      <c r="B21">
        <f t="shared" si="0"/>
        <v>0</v>
      </c>
      <c r="C21">
        <f t="shared" si="11"/>
        <v>0</v>
      </c>
      <c r="D21" s="83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7">
        <f t="shared" si="2"/>
        <v>0</v>
      </c>
      <c r="Q21" s="91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83">
        <f t="shared" si="5"/>
        <v>0</v>
      </c>
      <c r="AB21" s="47"/>
      <c r="AC21" s="47"/>
      <c r="AD21" s="47"/>
      <c r="AE21" s="47"/>
      <c r="AF21" s="47"/>
      <c r="AG21" s="47"/>
      <c r="AH21" s="47"/>
      <c r="AI21" s="94">
        <f t="shared" si="12"/>
        <v>0</v>
      </c>
      <c r="AJ21" s="35"/>
      <c r="AK21" s="18">
        <v>41291</v>
      </c>
      <c r="AL21" s="83">
        <f t="shared" si="6"/>
        <v>0</v>
      </c>
      <c r="AM21" s="47"/>
      <c r="AN21" s="47"/>
      <c r="AO21" s="47"/>
      <c r="AP21" s="47"/>
      <c r="AQ21" s="94">
        <f t="shared" si="13"/>
        <v>0</v>
      </c>
      <c r="AR21" s="18">
        <v>41291</v>
      </c>
      <c r="AS21" s="99"/>
      <c r="AT21" s="47"/>
      <c r="AU21" s="47"/>
      <c r="AV21" s="94">
        <f t="shared" si="14"/>
        <v>0</v>
      </c>
      <c r="AW21" s="91">
        <f t="shared" si="7"/>
        <v>0</v>
      </c>
      <c r="AX21" s="120"/>
      <c r="AY21" s="47"/>
      <c r="AZ21" s="94">
        <f t="shared" si="17"/>
        <v>0</v>
      </c>
      <c r="BA21" s="91">
        <f t="shared" si="8"/>
        <v>0</v>
      </c>
      <c r="BB21" s="120"/>
      <c r="BC21" s="47"/>
      <c r="BD21" s="47"/>
      <c r="BE21" s="47"/>
      <c r="BF21" s="94">
        <f t="shared" si="18"/>
        <v>0</v>
      </c>
      <c r="BG21" s="91">
        <f t="shared" si="9"/>
        <v>0</v>
      </c>
      <c r="BH21" s="120"/>
      <c r="BI21" s="47"/>
      <c r="BJ21" s="94">
        <f t="shared" si="15"/>
        <v>0</v>
      </c>
      <c r="BK21" s="91">
        <f t="shared" si="10"/>
        <v>0</v>
      </c>
      <c r="BL21" s="120"/>
      <c r="BM21" s="47"/>
      <c r="BN21" s="91">
        <f t="shared" si="16"/>
        <v>0</v>
      </c>
      <c r="BO21" s="116"/>
    </row>
    <row r="22" spans="1:67" x14ac:dyDescent="0.2">
      <c r="A22" s="18">
        <v>41292</v>
      </c>
      <c r="B22">
        <f t="shared" si="0"/>
        <v>0</v>
      </c>
      <c r="C22">
        <f t="shared" si="11"/>
        <v>0</v>
      </c>
      <c r="D22" s="83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7">
        <f t="shared" si="2"/>
        <v>0</v>
      </c>
      <c r="Q22" s="91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83">
        <f t="shared" si="5"/>
        <v>0</v>
      </c>
      <c r="AB22" s="47"/>
      <c r="AC22" s="47"/>
      <c r="AD22" s="47"/>
      <c r="AE22" s="47"/>
      <c r="AF22" s="47"/>
      <c r="AG22" s="47"/>
      <c r="AH22" s="47"/>
      <c r="AI22" s="94">
        <f t="shared" si="12"/>
        <v>0</v>
      </c>
      <c r="AJ22" s="35"/>
      <c r="AK22" s="18">
        <v>41292</v>
      </c>
      <c r="AL22" s="83">
        <f t="shared" si="6"/>
        <v>0</v>
      </c>
      <c r="AM22" s="47"/>
      <c r="AN22" s="47"/>
      <c r="AO22" s="47"/>
      <c r="AP22" s="47"/>
      <c r="AQ22" s="94">
        <f t="shared" si="13"/>
        <v>0</v>
      </c>
      <c r="AR22" s="18">
        <v>41292</v>
      </c>
      <c r="AS22" s="99"/>
      <c r="AT22" s="47"/>
      <c r="AU22" s="47"/>
      <c r="AV22" s="94">
        <f t="shared" si="14"/>
        <v>0</v>
      </c>
      <c r="AW22" s="91">
        <f t="shared" si="7"/>
        <v>0</v>
      </c>
      <c r="AX22" s="120"/>
      <c r="AY22" s="47"/>
      <c r="AZ22" s="94">
        <f t="shared" si="17"/>
        <v>0</v>
      </c>
      <c r="BA22" s="91">
        <f t="shared" si="8"/>
        <v>0</v>
      </c>
      <c r="BB22" s="120"/>
      <c r="BC22" s="47"/>
      <c r="BD22" s="47"/>
      <c r="BE22" s="47"/>
      <c r="BF22" s="94">
        <f t="shared" si="18"/>
        <v>0</v>
      </c>
      <c r="BG22" s="91">
        <f t="shared" si="9"/>
        <v>0</v>
      </c>
      <c r="BH22" s="120"/>
      <c r="BI22" s="47"/>
      <c r="BJ22" s="94">
        <f t="shared" si="15"/>
        <v>0</v>
      </c>
      <c r="BK22" s="91">
        <f t="shared" si="10"/>
        <v>0</v>
      </c>
      <c r="BL22" s="120"/>
      <c r="BM22" s="47"/>
      <c r="BN22" s="91">
        <f t="shared" si="16"/>
        <v>0</v>
      </c>
      <c r="BO22" s="116"/>
    </row>
    <row r="23" spans="1:67" x14ac:dyDescent="0.2">
      <c r="A23" s="18">
        <v>41293</v>
      </c>
      <c r="B23">
        <f t="shared" si="0"/>
        <v>0</v>
      </c>
      <c r="C23">
        <f t="shared" si="11"/>
        <v>0</v>
      </c>
      <c r="D23" s="83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7">
        <f t="shared" si="2"/>
        <v>0</v>
      </c>
      <c r="Q23" s="91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83">
        <f t="shared" si="5"/>
        <v>0</v>
      </c>
      <c r="AB23" s="47"/>
      <c r="AC23" s="47"/>
      <c r="AD23" s="47"/>
      <c r="AE23" s="47"/>
      <c r="AF23" s="47"/>
      <c r="AG23" s="47"/>
      <c r="AH23" s="47"/>
      <c r="AI23" s="94">
        <f t="shared" si="12"/>
        <v>0</v>
      </c>
      <c r="AJ23" s="35"/>
      <c r="AK23" s="18">
        <v>41293</v>
      </c>
      <c r="AL23" s="83">
        <f t="shared" si="6"/>
        <v>0</v>
      </c>
      <c r="AM23" s="47"/>
      <c r="AN23" s="47"/>
      <c r="AO23" s="47"/>
      <c r="AP23" s="47"/>
      <c r="AQ23" s="94">
        <f t="shared" si="13"/>
        <v>0</v>
      </c>
      <c r="AR23" s="18">
        <v>41293</v>
      </c>
      <c r="AS23" s="99"/>
      <c r="AT23" s="47"/>
      <c r="AU23" s="47"/>
      <c r="AV23" s="94">
        <f t="shared" si="14"/>
        <v>0</v>
      </c>
      <c r="AW23" s="91">
        <f t="shared" si="7"/>
        <v>0</v>
      </c>
      <c r="AX23" s="120"/>
      <c r="AY23" s="47"/>
      <c r="AZ23" s="94">
        <f t="shared" si="17"/>
        <v>0</v>
      </c>
      <c r="BA23" s="91">
        <f t="shared" si="8"/>
        <v>0</v>
      </c>
      <c r="BB23" s="120"/>
      <c r="BC23" s="47"/>
      <c r="BD23" s="47"/>
      <c r="BE23" s="47"/>
      <c r="BF23" s="94">
        <f t="shared" si="18"/>
        <v>0</v>
      </c>
      <c r="BG23" s="91">
        <f t="shared" si="9"/>
        <v>0</v>
      </c>
      <c r="BH23" s="120"/>
      <c r="BI23" s="47"/>
      <c r="BJ23" s="94">
        <f t="shared" si="15"/>
        <v>0</v>
      </c>
      <c r="BK23" s="91">
        <f t="shared" si="10"/>
        <v>0</v>
      </c>
      <c r="BL23" s="120"/>
      <c r="BM23" s="47"/>
      <c r="BN23" s="91">
        <f t="shared" si="16"/>
        <v>0</v>
      </c>
      <c r="BO23" s="116"/>
    </row>
    <row r="24" spans="1:67" x14ac:dyDescent="0.2">
      <c r="A24" s="18">
        <v>41294</v>
      </c>
      <c r="B24">
        <f t="shared" si="0"/>
        <v>0</v>
      </c>
      <c r="C24">
        <f t="shared" si="11"/>
        <v>0</v>
      </c>
      <c r="D24" s="83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7">
        <f t="shared" si="2"/>
        <v>0</v>
      </c>
      <c r="Q24" s="91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83">
        <f t="shared" si="5"/>
        <v>0</v>
      </c>
      <c r="AB24" s="47"/>
      <c r="AC24" s="47"/>
      <c r="AD24" s="47"/>
      <c r="AE24" s="47"/>
      <c r="AF24" s="47"/>
      <c r="AG24" s="47"/>
      <c r="AH24" s="47"/>
      <c r="AI24" s="94">
        <f t="shared" si="12"/>
        <v>0</v>
      </c>
      <c r="AJ24" s="35"/>
      <c r="AK24" s="18">
        <v>41294</v>
      </c>
      <c r="AL24" s="83">
        <f t="shared" si="6"/>
        <v>0</v>
      </c>
      <c r="AM24" s="47"/>
      <c r="AN24" s="47"/>
      <c r="AO24" s="47"/>
      <c r="AP24" s="47"/>
      <c r="AQ24" s="94">
        <f t="shared" si="13"/>
        <v>0</v>
      </c>
      <c r="AR24" s="18">
        <v>41294</v>
      </c>
      <c r="AS24" s="99"/>
      <c r="AT24" s="47"/>
      <c r="AU24" s="47"/>
      <c r="AV24" s="94">
        <f t="shared" si="14"/>
        <v>0</v>
      </c>
      <c r="AW24" s="91">
        <f t="shared" si="7"/>
        <v>0</v>
      </c>
      <c r="AX24" s="120"/>
      <c r="AY24" s="47"/>
      <c r="AZ24" s="94">
        <f t="shared" si="17"/>
        <v>0</v>
      </c>
      <c r="BA24" s="91">
        <f t="shared" si="8"/>
        <v>0</v>
      </c>
      <c r="BB24" s="120"/>
      <c r="BC24" s="47"/>
      <c r="BD24" s="47"/>
      <c r="BE24" s="47"/>
      <c r="BF24" s="94">
        <f t="shared" si="18"/>
        <v>0</v>
      </c>
      <c r="BG24" s="91">
        <f t="shared" si="9"/>
        <v>0</v>
      </c>
      <c r="BH24" s="120"/>
      <c r="BI24" s="47"/>
      <c r="BJ24" s="94">
        <f t="shared" si="15"/>
        <v>0</v>
      </c>
      <c r="BK24" s="91">
        <f t="shared" si="10"/>
        <v>0</v>
      </c>
      <c r="BL24" s="120"/>
      <c r="BM24" s="47"/>
      <c r="BN24" s="91">
        <f t="shared" si="16"/>
        <v>0</v>
      </c>
      <c r="BO24" s="116"/>
    </row>
    <row r="25" spans="1:67" x14ac:dyDescent="0.2">
      <c r="A25" s="18">
        <v>41295</v>
      </c>
      <c r="B25">
        <f t="shared" si="0"/>
        <v>0</v>
      </c>
      <c r="C25">
        <f t="shared" si="11"/>
        <v>0</v>
      </c>
      <c r="D25" s="83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7">
        <f t="shared" si="2"/>
        <v>0</v>
      </c>
      <c r="Q25" s="91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83">
        <f t="shared" si="5"/>
        <v>0</v>
      </c>
      <c r="AB25" s="47"/>
      <c r="AC25" s="47"/>
      <c r="AD25" s="47"/>
      <c r="AE25" s="47"/>
      <c r="AF25" s="47"/>
      <c r="AG25" s="47"/>
      <c r="AH25" s="47"/>
      <c r="AI25" s="94">
        <f t="shared" si="12"/>
        <v>0</v>
      </c>
      <c r="AJ25" s="35"/>
      <c r="AK25" s="18">
        <v>41295</v>
      </c>
      <c r="AL25" s="83">
        <f t="shared" si="6"/>
        <v>0</v>
      </c>
      <c r="AM25" s="47"/>
      <c r="AN25" s="47"/>
      <c r="AO25" s="47"/>
      <c r="AP25" s="47"/>
      <c r="AQ25" s="94">
        <f t="shared" si="13"/>
        <v>0</v>
      </c>
      <c r="AR25" s="18">
        <v>41295</v>
      </c>
      <c r="AS25" s="99"/>
      <c r="AT25" s="47"/>
      <c r="AU25" s="47"/>
      <c r="AV25" s="94">
        <f t="shared" si="14"/>
        <v>0</v>
      </c>
      <c r="AW25" s="91">
        <f t="shared" si="7"/>
        <v>0</v>
      </c>
      <c r="AX25" s="120"/>
      <c r="AY25" s="47"/>
      <c r="AZ25" s="94">
        <f t="shared" si="17"/>
        <v>0</v>
      </c>
      <c r="BA25" s="91">
        <f t="shared" si="8"/>
        <v>0</v>
      </c>
      <c r="BB25" s="120"/>
      <c r="BC25" s="47"/>
      <c r="BD25" s="47"/>
      <c r="BE25" s="47"/>
      <c r="BF25" s="94">
        <f t="shared" si="18"/>
        <v>0</v>
      </c>
      <c r="BG25" s="91">
        <f t="shared" si="9"/>
        <v>0</v>
      </c>
      <c r="BH25" s="120"/>
      <c r="BI25" s="47"/>
      <c r="BJ25" s="94">
        <f t="shared" si="15"/>
        <v>0</v>
      </c>
      <c r="BK25" s="91">
        <f t="shared" si="10"/>
        <v>0</v>
      </c>
      <c r="BL25" s="120"/>
      <c r="BM25" s="47"/>
      <c r="BN25" s="91">
        <f t="shared" si="16"/>
        <v>0</v>
      </c>
      <c r="BO25" s="116"/>
    </row>
    <row r="26" spans="1:67" x14ac:dyDescent="0.2">
      <c r="A26" s="18">
        <v>41296</v>
      </c>
      <c r="B26">
        <f t="shared" si="0"/>
        <v>0</v>
      </c>
      <c r="C26">
        <f t="shared" si="11"/>
        <v>0</v>
      </c>
      <c r="D26" s="83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87">
        <f t="shared" si="2"/>
        <v>0</v>
      </c>
      <c r="Q26" s="91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83">
        <f t="shared" si="5"/>
        <v>0</v>
      </c>
      <c r="AB26" s="47"/>
      <c r="AC26" s="47"/>
      <c r="AD26" s="47"/>
      <c r="AE26" s="47"/>
      <c r="AF26" s="47"/>
      <c r="AG26" s="47"/>
      <c r="AH26" s="47"/>
      <c r="AI26" s="94">
        <f t="shared" si="12"/>
        <v>0</v>
      </c>
      <c r="AJ26" s="35"/>
      <c r="AK26" s="18">
        <v>41296</v>
      </c>
      <c r="AL26" s="83">
        <f t="shared" si="6"/>
        <v>0</v>
      </c>
      <c r="AM26" s="47"/>
      <c r="AN26" s="47"/>
      <c r="AO26" s="47"/>
      <c r="AP26" s="47"/>
      <c r="AQ26" s="94">
        <f t="shared" si="13"/>
        <v>0</v>
      </c>
      <c r="AR26" s="18">
        <v>41296</v>
      </c>
      <c r="AS26" s="99"/>
      <c r="AT26" s="47"/>
      <c r="AU26" s="47"/>
      <c r="AV26" s="94">
        <f t="shared" si="14"/>
        <v>0</v>
      </c>
      <c r="AW26" s="91">
        <f t="shared" si="7"/>
        <v>0</v>
      </c>
      <c r="AX26" s="120"/>
      <c r="AY26" s="47"/>
      <c r="AZ26" s="94">
        <f t="shared" si="17"/>
        <v>0</v>
      </c>
      <c r="BA26" s="91">
        <f t="shared" si="8"/>
        <v>0</v>
      </c>
      <c r="BB26" s="120"/>
      <c r="BC26" s="47"/>
      <c r="BD26" s="47"/>
      <c r="BE26" s="47"/>
      <c r="BF26" s="94">
        <f t="shared" si="18"/>
        <v>0</v>
      </c>
      <c r="BG26" s="91">
        <f t="shared" si="9"/>
        <v>0</v>
      </c>
      <c r="BH26" s="120"/>
      <c r="BI26" s="47"/>
      <c r="BJ26" s="94">
        <f t="shared" si="15"/>
        <v>0</v>
      </c>
      <c r="BK26" s="91">
        <f t="shared" si="10"/>
        <v>0</v>
      </c>
      <c r="BL26" s="120"/>
      <c r="BM26" s="47"/>
      <c r="BN26" s="91">
        <f t="shared" si="16"/>
        <v>0</v>
      </c>
      <c r="BO26" s="116"/>
    </row>
    <row r="27" spans="1:67" x14ac:dyDescent="0.2">
      <c r="A27" s="18">
        <v>41297</v>
      </c>
      <c r="B27">
        <f t="shared" si="0"/>
        <v>0</v>
      </c>
      <c r="C27">
        <f t="shared" si="11"/>
        <v>0</v>
      </c>
      <c r="D27" s="83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7">
        <f t="shared" si="2"/>
        <v>0</v>
      </c>
      <c r="Q27" s="91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83">
        <f t="shared" si="5"/>
        <v>0</v>
      </c>
      <c r="AB27" s="47"/>
      <c r="AC27" s="47"/>
      <c r="AD27" s="47"/>
      <c r="AE27" s="47"/>
      <c r="AF27" s="47"/>
      <c r="AG27" s="47"/>
      <c r="AH27" s="47"/>
      <c r="AI27" s="94">
        <f t="shared" si="12"/>
        <v>0</v>
      </c>
      <c r="AJ27" s="35"/>
      <c r="AK27" s="18">
        <v>41297</v>
      </c>
      <c r="AL27" s="83">
        <f t="shared" si="6"/>
        <v>0</v>
      </c>
      <c r="AM27" s="47"/>
      <c r="AN27" s="47"/>
      <c r="AO27" s="47"/>
      <c r="AP27" s="47"/>
      <c r="AQ27" s="94">
        <f t="shared" si="13"/>
        <v>0</v>
      </c>
      <c r="AR27" s="18">
        <v>41297</v>
      </c>
      <c r="AS27" s="99"/>
      <c r="AT27" s="47"/>
      <c r="AU27" s="47"/>
      <c r="AV27" s="94">
        <f t="shared" si="14"/>
        <v>0</v>
      </c>
      <c r="AW27" s="91">
        <f t="shared" si="7"/>
        <v>0</v>
      </c>
      <c r="AX27" s="120"/>
      <c r="AY27" s="47"/>
      <c r="AZ27" s="94">
        <f t="shared" si="17"/>
        <v>0</v>
      </c>
      <c r="BA27" s="91">
        <f t="shared" si="8"/>
        <v>0</v>
      </c>
      <c r="BB27" s="120"/>
      <c r="BC27" s="47"/>
      <c r="BD27" s="47"/>
      <c r="BE27" s="47"/>
      <c r="BF27" s="94">
        <f t="shared" si="18"/>
        <v>0</v>
      </c>
      <c r="BG27" s="91">
        <f t="shared" si="9"/>
        <v>0</v>
      </c>
      <c r="BH27" s="120"/>
      <c r="BI27" s="47"/>
      <c r="BJ27" s="94">
        <f t="shared" si="15"/>
        <v>0</v>
      </c>
      <c r="BK27" s="91">
        <f t="shared" si="10"/>
        <v>0</v>
      </c>
      <c r="BL27" s="120"/>
      <c r="BM27" s="47"/>
      <c r="BN27" s="91">
        <f t="shared" si="16"/>
        <v>0</v>
      </c>
      <c r="BO27" s="116"/>
    </row>
    <row r="28" spans="1:67" x14ac:dyDescent="0.2">
      <c r="A28" s="18">
        <v>41298</v>
      </c>
      <c r="B28">
        <f t="shared" si="0"/>
        <v>0</v>
      </c>
      <c r="C28">
        <f t="shared" si="11"/>
        <v>0</v>
      </c>
      <c r="D28" s="83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7">
        <f t="shared" si="2"/>
        <v>0</v>
      </c>
      <c r="Q28" s="91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83">
        <f t="shared" si="5"/>
        <v>0</v>
      </c>
      <c r="AB28" s="47"/>
      <c r="AC28" s="47"/>
      <c r="AD28" s="47"/>
      <c r="AE28" s="47"/>
      <c r="AF28" s="47"/>
      <c r="AG28" s="47"/>
      <c r="AH28" s="47"/>
      <c r="AI28" s="94">
        <f t="shared" si="12"/>
        <v>0</v>
      </c>
      <c r="AJ28" s="35"/>
      <c r="AK28" s="18">
        <v>41298</v>
      </c>
      <c r="AL28" s="83">
        <f t="shared" si="6"/>
        <v>0</v>
      </c>
      <c r="AM28" s="47"/>
      <c r="AN28" s="47"/>
      <c r="AO28" s="47"/>
      <c r="AP28" s="47"/>
      <c r="AQ28" s="94">
        <f t="shared" si="13"/>
        <v>0</v>
      </c>
      <c r="AR28" s="18">
        <v>41298</v>
      </c>
      <c r="AS28" s="99"/>
      <c r="AT28" s="47"/>
      <c r="AU28" s="47"/>
      <c r="AV28" s="94">
        <f t="shared" si="14"/>
        <v>0</v>
      </c>
      <c r="AW28" s="91">
        <f t="shared" si="7"/>
        <v>0</v>
      </c>
      <c r="AX28" s="120"/>
      <c r="AY28" s="47"/>
      <c r="AZ28" s="94">
        <f t="shared" si="17"/>
        <v>0</v>
      </c>
      <c r="BA28" s="91">
        <f t="shared" si="8"/>
        <v>0</v>
      </c>
      <c r="BB28" s="120"/>
      <c r="BC28" s="47"/>
      <c r="BD28" s="47"/>
      <c r="BE28" s="47"/>
      <c r="BF28" s="94">
        <f t="shared" si="18"/>
        <v>0</v>
      </c>
      <c r="BG28" s="91">
        <f t="shared" si="9"/>
        <v>0</v>
      </c>
      <c r="BH28" s="120"/>
      <c r="BI28" s="47"/>
      <c r="BJ28" s="94">
        <f t="shared" si="15"/>
        <v>0</v>
      </c>
      <c r="BK28" s="91">
        <f t="shared" si="10"/>
        <v>0</v>
      </c>
      <c r="BL28" s="120"/>
      <c r="BM28" s="47"/>
      <c r="BN28" s="91">
        <f t="shared" si="16"/>
        <v>0</v>
      </c>
      <c r="BO28" s="116"/>
    </row>
    <row r="29" spans="1:67" x14ac:dyDescent="0.2">
      <c r="A29" s="18">
        <v>41299</v>
      </c>
      <c r="B29">
        <f t="shared" si="0"/>
        <v>0</v>
      </c>
      <c r="C29">
        <f t="shared" si="11"/>
        <v>0</v>
      </c>
      <c r="D29" s="83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7">
        <f t="shared" si="2"/>
        <v>0</v>
      </c>
      <c r="Q29" s="91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83">
        <f t="shared" si="5"/>
        <v>0</v>
      </c>
      <c r="AB29" s="47"/>
      <c r="AC29" s="47"/>
      <c r="AD29" s="47"/>
      <c r="AE29" s="47"/>
      <c r="AF29" s="47"/>
      <c r="AG29" s="47"/>
      <c r="AH29" s="47"/>
      <c r="AI29" s="94">
        <f t="shared" si="12"/>
        <v>0</v>
      </c>
      <c r="AJ29" s="35"/>
      <c r="AK29" s="18">
        <v>41299</v>
      </c>
      <c r="AL29" s="83">
        <f t="shared" si="6"/>
        <v>0</v>
      </c>
      <c r="AM29" s="47"/>
      <c r="AN29" s="47"/>
      <c r="AO29" s="47"/>
      <c r="AP29" s="47"/>
      <c r="AQ29" s="94">
        <f t="shared" si="13"/>
        <v>0</v>
      </c>
      <c r="AR29" s="18">
        <v>41299</v>
      </c>
      <c r="AS29" s="99"/>
      <c r="AT29" s="47"/>
      <c r="AU29" s="47"/>
      <c r="AV29" s="94">
        <f t="shared" si="14"/>
        <v>0</v>
      </c>
      <c r="AW29" s="91">
        <f t="shared" si="7"/>
        <v>0</v>
      </c>
      <c r="AX29" s="120"/>
      <c r="AY29" s="47"/>
      <c r="AZ29" s="94">
        <f t="shared" si="17"/>
        <v>0</v>
      </c>
      <c r="BA29" s="91">
        <f t="shared" si="8"/>
        <v>0</v>
      </c>
      <c r="BB29" s="120"/>
      <c r="BC29" s="47"/>
      <c r="BD29" s="47"/>
      <c r="BE29" s="47"/>
      <c r="BF29" s="94">
        <f t="shared" si="18"/>
        <v>0</v>
      </c>
      <c r="BG29" s="91">
        <f t="shared" si="9"/>
        <v>0</v>
      </c>
      <c r="BH29" s="120"/>
      <c r="BI29" s="47"/>
      <c r="BJ29" s="94">
        <f t="shared" si="15"/>
        <v>0</v>
      </c>
      <c r="BK29" s="91">
        <f t="shared" si="10"/>
        <v>0</v>
      </c>
      <c r="BL29" s="120"/>
      <c r="BM29" s="47"/>
      <c r="BN29" s="91">
        <f t="shared" si="16"/>
        <v>0</v>
      </c>
      <c r="BO29" s="116"/>
    </row>
    <row r="30" spans="1:67" x14ac:dyDescent="0.2">
      <c r="A30" s="18">
        <v>41300</v>
      </c>
      <c r="B30">
        <f t="shared" si="0"/>
        <v>0</v>
      </c>
      <c r="C30">
        <f t="shared" si="11"/>
        <v>0</v>
      </c>
      <c r="D30" s="83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7">
        <f t="shared" si="2"/>
        <v>0</v>
      </c>
      <c r="Q30" s="91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83">
        <f t="shared" si="5"/>
        <v>0</v>
      </c>
      <c r="AB30" s="47"/>
      <c r="AC30" s="47"/>
      <c r="AD30" s="47"/>
      <c r="AE30" s="47"/>
      <c r="AF30" s="47"/>
      <c r="AG30" s="47"/>
      <c r="AH30" s="47"/>
      <c r="AI30" s="94">
        <f t="shared" si="12"/>
        <v>0</v>
      </c>
      <c r="AJ30" s="35"/>
      <c r="AK30" s="18">
        <v>41300</v>
      </c>
      <c r="AL30" s="83">
        <f t="shared" si="6"/>
        <v>0</v>
      </c>
      <c r="AM30" s="47"/>
      <c r="AN30" s="47"/>
      <c r="AO30" s="47"/>
      <c r="AP30" s="47"/>
      <c r="AQ30" s="94">
        <f t="shared" si="13"/>
        <v>0</v>
      </c>
      <c r="AR30" s="18">
        <v>41300</v>
      </c>
      <c r="AS30" s="99"/>
      <c r="AT30" s="47"/>
      <c r="AU30" s="47"/>
      <c r="AV30" s="94">
        <f t="shared" si="14"/>
        <v>0</v>
      </c>
      <c r="AW30" s="91">
        <f t="shared" si="7"/>
        <v>0</v>
      </c>
      <c r="AX30" s="120"/>
      <c r="AY30" s="47"/>
      <c r="AZ30" s="94">
        <f t="shared" si="17"/>
        <v>0</v>
      </c>
      <c r="BA30" s="91">
        <f t="shared" si="8"/>
        <v>0</v>
      </c>
      <c r="BB30" s="120"/>
      <c r="BC30" s="47"/>
      <c r="BD30" s="47"/>
      <c r="BE30" s="47"/>
      <c r="BF30" s="94">
        <f t="shared" si="18"/>
        <v>0</v>
      </c>
      <c r="BG30" s="91">
        <f t="shared" si="9"/>
        <v>0</v>
      </c>
      <c r="BH30" s="120"/>
      <c r="BI30" s="47"/>
      <c r="BJ30" s="94">
        <f t="shared" si="15"/>
        <v>0</v>
      </c>
      <c r="BK30" s="91">
        <f t="shared" si="10"/>
        <v>0</v>
      </c>
      <c r="BL30" s="120"/>
      <c r="BM30" s="47"/>
      <c r="BN30" s="91">
        <f t="shared" si="16"/>
        <v>0</v>
      </c>
      <c r="BO30" s="116"/>
    </row>
    <row r="31" spans="1:67" x14ac:dyDescent="0.2">
      <c r="A31" s="18">
        <v>41301</v>
      </c>
      <c r="B31">
        <f t="shared" si="0"/>
        <v>0</v>
      </c>
      <c r="C31">
        <f t="shared" si="11"/>
        <v>0</v>
      </c>
      <c r="D31" s="83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7">
        <f t="shared" si="2"/>
        <v>0</v>
      </c>
      <c r="Q31" s="91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4">
        <f t="shared" si="4"/>
        <v>0</v>
      </c>
      <c r="AA31" s="83">
        <f t="shared" si="5"/>
        <v>0</v>
      </c>
      <c r="AB31" s="47"/>
      <c r="AC31" s="47"/>
      <c r="AD31" s="47"/>
      <c r="AE31" s="47"/>
      <c r="AF31" s="47"/>
      <c r="AG31" s="47"/>
      <c r="AH31" s="47"/>
      <c r="AI31" s="94">
        <f t="shared" si="12"/>
        <v>0</v>
      </c>
      <c r="AJ31" s="35"/>
      <c r="AK31" s="18">
        <v>41301</v>
      </c>
      <c r="AL31" s="83">
        <f t="shared" si="6"/>
        <v>0</v>
      </c>
      <c r="AM31" s="47"/>
      <c r="AN31" s="47"/>
      <c r="AO31" s="47"/>
      <c r="AP31" s="47"/>
      <c r="AQ31" s="94">
        <f t="shared" si="13"/>
        <v>0</v>
      </c>
      <c r="AR31" s="18">
        <v>41301</v>
      </c>
      <c r="AS31" s="99"/>
      <c r="AT31" s="47"/>
      <c r="AU31" s="47"/>
      <c r="AV31" s="94">
        <f t="shared" si="14"/>
        <v>0</v>
      </c>
      <c r="AW31" s="91">
        <f t="shared" si="7"/>
        <v>0</v>
      </c>
      <c r="AX31" s="120"/>
      <c r="AY31" s="47"/>
      <c r="AZ31" s="94">
        <f t="shared" si="17"/>
        <v>0</v>
      </c>
      <c r="BA31" s="91">
        <f t="shared" si="8"/>
        <v>0</v>
      </c>
      <c r="BB31" s="120"/>
      <c r="BC31" s="47"/>
      <c r="BD31" s="47"/>
      <c r="BE31" s="47"/>
      <c r="BF31" s="94">
        <f t="shared" si="18"/>
        <v>0</v>
      </c>
      <c r="BG31" s="91">
        <f t="shared" si="9"/>
        <v>0</v>
      </c>
      <c r="BH31" s="120"/>
      <c r="BI31" s="47"/>
      <c r="BJ31" s="94">
        <f t="shared" si="15"/>
        <v>0</v>
      </c>
      <c r="BK31" s="91">
        <f t="shared" si="10"/>
        <v>0</v>
      </c>
      <c r="BL31" s="120"/>
      <c r="BM31" s="47"/>
      <c r="BN31" s="91">
        <f t="shared" si="16"/>
        <v>0</v>
      </c>
      <c r="BO31" s="116"/>
    </row>
    <row r="32" spans="1:67" x14ac:dyDescent="0.2">
      <c r="A32" s="18">
        <v>41302</v>
      </c>
      <c r="B32">
        <f t="shared" si="0"/>
        <v>0</v>
      </c>
      <c r="C32">
        <f t="shared" si="11"/>
        <v>0</v>
      </c>
      <c r="D32" s="83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87">
        <f t="shared" si="2"/>
        <v>0</v>
      </c>
      <c r="Q32" s="91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83">
        <f t="shared" si="5"/>
        <v>0</v>
      </c>
      <c r="AB32" s="47"/>
      <c r="AC32" s="47"/>
      <c r="AD32" s="47"/>
      <c r="AE32" s="47"/>
      <c r="AF32" s="47"/>
      <c r="AG32" s="47"/>
      <c r="AH32" s="47"/>
      <c r="AI32" s="94">
        <f t="shared" si="12"/>
        <v>0</v>
      </c>
      <c r="AJ32" s="35"/>
      <c r="AK32" s="18">
        <v>41302</v>
      </c>
      <c r="AL32" s="83">
        <f t="shared" si="6"/>
        <v>0</v>
      </c>
      <c r="AM32" s="47"/>
      <c r="AN32" s="47"/>
      <c r="AO32" s="47"/>
      <c r="AP32" s="47"/>
      <c r="AQ32" s="94">
        <f t="shared" si="13"/>
        <v>0</v>
      </c>
      <c r="AR32" s="18">
        <v>41302</v>
      </c>
      <c r="AS32" s="99"/>
      <c r="AT32" s="47"/>
      <c r="AU32" s="47"/>
      <c r="AV32" s="94">
        <f t="shared" si="14"/>
        <v>0</v>
      </c>
      <c r="AW32" s="91">
        <f t="shared" si="7"/>
        <v>0</v>
      </c>
      <c r="AX32" s="120"/>
      <c r="AY32" s="47"/>
      <c r="AZ32" s="94">
        <f t="shared" si="17"/>
        <v>0</v>
      </c>
      <c r="BA32" s="91">
        <f t="shared" si="8"/>
        <v>0</v>
      </c>
      <c r="BB32" s="120"/>
      <c r="BC32" s="47"/>
      <c r="BD32" s="47"/>
      <c r="BE32" s="47"/>
      <c r="BF32" s="94">
        <f t="shared" si="18"/>
        <v>0</v>
      </c>
      <c r="BG32" s="91">
        <f t="shared" si="9"/>
        <v>0</v>
      </c>
      <c r="BH32" s="120"/>
      <c r="BI32" s="47"/>
      <c r="BJ32" s="94">
        <f>SUM(BG32+BJ31)</f>
        <v>0</v>
      </c>
      <c r="BK32" s="91">
        <f t="shared" si="10"/>
        <v>0</v>
      </c>
      <c r="BL32" s="120"/>
      <c r="BM32" s="47"/>
      <c r="BN32" s="91">
        <f t="shared" si="16"/>
        <v>0</v>
      </c>
      <c r="BO32" s="116"/>
    </row>
    <row r="33" spans="1:67" x14ac:dyDescent="0.2">
      <c r="A33" s="18">
        <v>41303</v>
      </c>
      <c r="B33">
        <f t="shared" si="0"/>
        <v>0</v>
      </c>
      <c r="C33">
        <f t="shared" si="11"/>
        <v>0</v>
      </c>
      <c r="D33" s="83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87">
        <f t="shared" si="2"/>
        <v>0</v>
      </c>
      <c r="Q33" s="91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83">
        <f t="shared" si="5"/>
        <v>0</v>
      </c>
      <c r="AB33" s="47"/>
      <c r="AC33" s="47"/>
      <c r="AD33" s="47"/>
      <c r="AE33" s="47"/>
      <c r="AF33" s="47"/>
      <c r="AG33" s="47"/>
      <c r="AH33" s="47"/>
      <c r="AI33" s="94">
        <f t="shared" si="12"/>
        <v>0</v>
      </c>
      <c r="AJ33" s="35"/>
      <c r="AK33" s="18">
        <v>41303</v>
      </c>
      <c r="AL33" s="83">
        <f t="shared" si="6"/>
        <v>0</v>
      </c>
      <c r="AM33" s="47"/>
      <c r="AN33" s="47"/>
      <c r="AO33" s="47"/>
      <c r="AP33" s="47"/>
      <c r="AQ33" s="94">
        <f t="shared" si="13"/>
        <v>0</v>
      </c>
      <c r="AR33" s="18">
        <v>41303</v>
      </c>
      <c r="AS33" s="99"/>
      <c r="AT33" s="47"/>
      <c r="AU33" s="47"/>
      <c r="AV33" s="94">
        <f t="shared" si="14"/>
        <v>0</v>
      </c>
      <c r="AW33" s="91">
        <f t="shared" si="7"/>
        <v>0</v>
      </c>
      <c r="AX33" s="120"/>
      <c r="AY33" s="47"/>
      <c r="AZ33" s="94">
        <f t="shared" si="17"/>
        <v>0</v>
      </c>
      <c r="BA33" s="91">
        <f t="shared" si="8"/>
        <v>0</v>
      </c>
      <c r="BB33" s="120"/>
      <c r="BC33" s="47"/>
      <c r="BD33" s="47"/>
      <c r="BE33" s="47"/>
      <c r="BF33" s="94">
        <f t="shared" si="18"/>
        <v>0</v>
      </c>
      <c r="BG33" s="91">
        <f t="shared" si="9"/>
        <v>0</v>
      </c>
      <c r="BH33" s="120"/>
      <c r="BI33" s="47"/>
      <c r="BJ33" s="94">
        <f t="shared" si="15"/>
        <v>0</v>
      </c>
      <c r="BK33" s="91">
        <f t="shared" si="10"/>
        <v>0</v>
      </c>
      <c r="BL33" s="120"/>
      <c r="BM33" s="47"/>
      <c r="BN33" s="91">
        <f t="shared" si="16"/>
        <v>0</v>
      </c>
      <c r="BO33" s="116"/>
    </row>
    <row r="34" spans="1:67" x14ac:dyDescent="0.2">
      <c r="A34" s="18">
        <v>41304</v>
      </c>
      <c r="B34">
        <f t="shared" si="0"/>
        <v>0</v>
      </c>
      <c r="C34">
        <f t="shared" si="11"/>
        <v>0</v>
      </c>
      <c r="D34" s="84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7">
        <f t="shared" si="2"/>
        <v>0</v>
      </c>
      <c r="Q34" s="92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0</v>
      </c>
      <c r="AA34" s="83">
        <f t="shared" si="5"/>
        <v>0</v>
      </c>
      <c r="AB34" s="47"/>
      <c r="AC34" s="47"/>
      <c r="AD34" s="47"/>
      <c r="AE34" s="47"/>
      <c r="AF34" s="47"/>
      <c r="AG34" s="47"/>
      <c r="AH34" s="47"/>
      <c r="AI34" s="94">
        <f t="shared" si="12"/>
        <v>0</v>
      </c>
      <c r="AJ34" s="36"/>
      <c r="AK34" s="18">
        <v>41304</v>
      </c>
      <c r="AL34" s="83">
        <f t="shared" si="6"/>
        <v>0</v>
      </c>
      <c r="AM34" s="47"/>
      <c r="AN34" s="47"/>
      <c r="AO34" s="47"/>
      <c r="AP34" s="47"/>
      <c r="AQ34" s="94">
        <f t="shared" si="13"/>
        <v>0</v>
      </c>
      <c r="AR34" s="18">
        <v>41304</v>
      </c>
      <c r="AS34" s="99"/>
      <c r="AT34" s="47"/>
      <c r="AU34" s="47"/>
      <c r="AV34" s="94">
        <f t="shared" si="14"/>
        <v>0</v>
      </c>
      <c r="AW34" s="91">
        <f t="shared" si="7"/>
        <v>0</v>
      </c>
      <c r="AX34" s="120"/>
      <c r="AY34" s="47"/>
      <c r="AZ34" s="94">
        <f t="shared" si="17"/>
        <v>0</v>
      </c>
      <c r="BA34" s="91">
        <f t="shared" si="8"/>
        <v>0</v>
      </c>
      <c r="BB34" s="120"/>
      <c r="BC34" s="47"/>
      <c r="BD34" s="47"/>
      <c r="BE34" s="47"/>
      <c r="BF34" s="94">
        <f t="shared" si="18"/>
        <v>0</v>
      </c>
      <c r="BG34" s="91">
        <f t="shared" si="9"/>
        <v>0</v>
      </c>
      <c r="BH34" s="120"/>
      <c r="BI34" s="47"/>
      <c r="BJ34" s="94">
        <f t="shared" si="15"/>
        <v>0</v>
      </c>
      <c r="BK34" s="91">
        <f t="shared" si="10"/>
        <v>0</v>
      </c>
      <c r="BL34" s="120"/>
      <c r="BM34" s="47"/>
      <c r="BN34" s="91">
        <f t="shared" si="16"/>
        <v>0</v>
      </c>
      <c r="BO34" s="116"/>
    </row>
    <row r="35" spans="1:67" x14ac:dyDescent="0.2">
      <c r="A35" s="18">
        <v>41305</v>
      </c>
      <c r="B35">
        <f t="shared" si="0"/>
        <v>0</v>
      </c>
      <c r="C35">
        <f t="shared" si="11"/>
        <v>0</v>
      </c>
      <c r="D35" s="84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7">
        <f t="shared" si="2"/>
        <v>0</v>
      </c>
      <c r="Q35" s="92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5">
        <f t="shared" si="4"/>
        <v>0</v>
      </c>
      <c r="AA35" s="83">
        <f t="shared" si="5"/>
        <v>0</v>
      </c>
      <c r="AB35" s="47"/>
      <c r="AC35" s="47"/>
      <c r="AD35" s="47"/>
      <c r="AE35" s="47"/>
      <c r="AF35" s="47"/>
      <c r="AG35" s="47"/>
      <c r="AH35" s="47"/>
      <c r="AI35" s="94">
        <f t="shared" si="12"/>
        <v>0</v>
      </c>
      <c r="AJ35" s="33"/>
      <c r="AK35" s="18">
        <v>41305</v>
      </c>
      <c r="AL35" s="83">
        <f t="shared" si="6"/>
        <v>0</v>
      </c>
      <c r="AM35" s="47"/>
      <c r="AN35" s="47"/>
      <c r="AO35" s="47"/>
      <c r="AP35" s="47"/>
      <c r="AQ35" s="94">
        <f t="shared" si="13"/>
        <v>0</v>
      </c>
      <c r="AR35" s="18">
        <v>41305</v>
      </c>
      <c r="AS35" s="99"/>
      <c r="AT35" s="47"/>
      <c r="AU35" s="47"/>
      <c r="AV35" s="94">
        <f t="shared" si="14"/>
        <v>0</v>
      </c>
      <c r="AW35" s="91">
        <f t="shared" si="7"/>
        <v>0</v>
      </c>
      <c r="AX35" s="120"/>
      <c r="AY35" s="47"/>
      <c r="AZ35" s="94">
        <f t="shared" si="17"/>
        <v>0</v>
      </c>
      <c r="BA35" s="91">
        <f t="shared" si="8"/>
        <v>0</v>
      </c>
      <c r="BB35" s="120"/>
      <c r="BC35" s="47"/>
      <c r="BD35" s="47"/>
      <c r="BE35" s="47"/>
      <c r="BF35" s="94">
        <f t="shared" si="18"/>
        <v>0</v>
      </c>
      <c r="BG35" s="91">
        <f t="shared" si="9"/>
        <v>0</v>
      </c>
      <c r="BH35" s="120"/>
      <c r="BI35" s="47"/>
      <c r="BJ35" s="94">
        <f t="shared" si="15"/>
        <v>0</v>
      </c>
      <c r="BK35" s="91">
        <f t="shared" si="10"/>
        <v>0</v>
      </c>
      <c r="BL35" s="120"/>
      <c r="BM35" s="47"/>
      <c r="BN35" s="91">
        <f t="shared" si="16"/>
        <v>0</v>
      </c>
      <c r="BO35" s="117"/>
    </row>
    <row r="36" spans="1:67" s="30" customFormat="1" x14ac:dyDescent="0.2">
      <c r="A36" s="28" t="s">
        <v>52</v>
      </c>
      <c r="B36" s="29"/>
      <c r="C36" s="29"/>
      <c r="D36" s="37">
        <f>SUM(D5:D34)</f>
        <v>0</v>
      </c>
      <c r="E36" s="37">
        <f>SUM(E5:E34)</f>
        <v>0</v>
      </c>
      <c r="F36" s="37">
        <f>SUM(F5:F34)</f>
        <v>0</v>
      </c>
      <c r="G36" s="37">
        <f>SUM(G5:G34)</f>
        <v>0</v>
      </c>
      <c r="H36" s="37">
        <f t="shared" ref="H36:O36" si="19">SUM(H5:H35)</f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7">
        <f t="shared" si="19"/>
        <v>0</v>
      </c>
      <c r="O36" s="37">
        <f t="shared" si="19"/>
        <v>0</v>
      </c>
      <c r="P36" s="29">
        <f>SUM(P35)</f>
        <v>0</v>
      </c>
      <c r="Q36" s="37">
        <f>SUM(Q5:Q34)</f>
        <v>0</v>
      </c>
      <c r="R36" s="37">
        <f t="shared" ref="R36:Y36" si="20">SUM(R5:R35)</f>
        <v>0</v>
      </c>
      <c r="S36" s="37">
        <f>SUM(S5:S35)</f>
        <v>0</v>
      </c>
      <c r="T36" s="37">
        <f t="shared" si="20"/>
        <v>0</v>
      </c>
      <c r="U36" s="37">
        <f t="shared" si="20"/>
        <v>0</v>
      </c>
      <c r="V36" s="37">
        <f>SUM(V5:V35)</f>
        <v>0</v>
      </c>
      <c r="W36" s="37">
        <f t="shared" si="20"/>
        <v>0</v>
      </c>
      <c r="X36" s="37">
        <f t="shared" si="20"/>
        <v>0</v>
      </c>
      <c r="Y36" s="37">
        <f t="shared" si="20"/>
        <v>0</v>
      </c>
      <c r="Z36" s="37">
        <f>SUM(Z35)</f>
        <v>0</v>
      </c>
      <c r="AA36" s="37">
        <f>SUM(AA5:AA34)</f>
        <v>0</v>
      </c>
      <c r="AB36" s="37">
        <f t="shared" ref="AB36:AH36" si="21">SUM(AB5:AB35)</f>
        <v>0</v>
      </c>
      <c r="AC36" s="37">
        <f t="shared" si="21"/>
        <v>0</v>
      </c>
      <c r="AD36" s="37">
        <f t="shared" si="21"/>
        <v>0</v>
      </c>
      <c r="AE36" s="37">
        <f t="shared" si="21"/>
        <v>0</v>
      </c>
      <c r="AF36" s="37">
        <f t="shared" si="21"/>
        <v>0</v>
      </c>
      <c r="AG36" s="37">
        <f t="shared" si="21"/>
        <v>0</v>
      </c>
      <c r="AH36" s="37">
        <f t="shared" si="21"/>
        <v>0</v>
      </c>
      <c r="AI36" s="37">
        <f>SUM(AI35)</f>
        <v>0</v>
      </c>
      <c r="AJ36" s="37"/>
      <c r="AK36" s="29"/>
      <c r="AL36" s="37">
        <f>SUM(AL5:AL35)</f>
        <v>0</v>
      </c>
      <c r="AM36" s="37">
        <f>SUM(AM5:AM35)</f>
        <v>0</v>
      </c>
      <c r="AN36" s="37">
        <f>SUM(AN5:AN35)</f>
        <v>0</v>
      </c>
      <c r="AO36" s="37">
        <f>SUM(AO5:AO35)</f>
        <v>0</v>
      </c>
      <c r="AP36" s="37">
        <f>SUM(AP5:AP35)</f>
        <v>0</v>
      </c>
      <c r="AQ36" s="37">
        <f>SUM(AQ35)</f>
        <v>0</v>
      </c>
      <c r="AR36" s="29"/>
      <c r="AS36" s="37">
        <f>SUM(AS5:AS35)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SUM(AW5:AW35)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SUM(BA5:BA35)</f>
        <v>0</v>
      </c>
      <c r="BB36" s="37">
        <f>SUM(BB5:BB35)</f>
        <v>0</v>
      </c>
      <c r="BC36" s="37">
        <f>SUM(BC5:BC35)</f>
        <v>0</v>
      </c>
      <c r="BD36" s="37">
        <f>SUM(BD5:BD35)</f>
        <v>0</v>
      </c>
      <c r="BE36" s="37">
        <f>SUM(BE5:BE35)</f>
        <v>0</v>
      </c>
      <c r="BF36" s="37">
        <f>SUM(BF35)</f>
        <v>0</v>
      </c>
      <c r="BG36" s="37">
        <f>SUM(BG5:BG35)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SUM(BK5:BK35)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  <mergeCell ref="T4:V4"/>
    <mergeCell ref="D2:P2"/>
    <mergeCell ref="Q2:Z2"/>
    <mergeCell ref="AA2:AI2"/>
    <mergeCell ref="R4:S4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12-13 season totals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Nathan Nesbit</cp:lastModifiedBy>
  <cp:lastPrinted>2012-08-01T21:08:08Z</cp:lastPrinted>
  <dcterms:created xsi:type="dcterms:W3CDTF">2010-06-15T18:51:15Z</dcterms:created>
  <dcterms:modified xsi:type="dcterms:W3CDTF">2017-07-11T20:46:34Z</dcterms:modified>
</cp:coreProperties>
</file>